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Invesco/"/>
    </mc:Choice>
  </mc:AlternateContent>
  <xr:revisionPtr revIDLastSave="3" documentId="8_{2D32E0F8-2FC3-4E01-B1A3-7D67B759706C}" xr6:coauthVersionLast="47" xr6:coauthVersionMax="47" xr10:uidLastSave="{07CE4AAA-9228-4575-B3CA-4FA1EA235015}"/>
  <bookViews>
    <workbookView xWindow="-120" yWindow="-120" windowWidth="29040" windowHeight="15840" firstSheet="2"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Analysis!$A$1:$AW$90</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R3" i="10" l="1"/>
  <c r="AR4" i="10"/>
  <c r="AR5" i="10"/>
  <c r="AR6" i="10"/>
  <c r="AR7" i="10"/>
  <c r="AR8" i="10"/>
  <c r="AR9" i="10"/>
  <c r="AR10" i="10"/>
  <c r="AR11" i="10"/>
  <c r="AR12" i="10"/>
  <c r="AR13" i="10"/>
  <c r="AR14" i="10"/>
  <c r="AR15" i="10"/>
  <c r="AR16" i="10"/>
  <c r="AR17" i="10"/>
  <c r="AR18" i="10"/>
  <c r="AR19" i="10"/>
  <c r="AR20" i="10"/>
  <c r="AR21" i="10"/>
  <c r="AR22" i="10"/>
  <c r="AR23" i="10"/>
  <c r="AR24" i="10"/>
  <c r="AR25" i="10"/>
  <c r="AR26" i="10"/>
  <c r="AR27" i="10"/>
  <c r="AR28" i="10"/>
  <c r="AR29" i="10"/>
  <c r="AR30" i="10"/>
  <c r="AR31" i="10"/>
  <c r="AR32" i="10"/>
  <c r="AR33" i="10"/>
  <c r="AR34" i="10"/>
  <c r="AR35" i="10"/>
  <c r="AR36" i="10"/>
  <c r="AR37" i="10"/>
  <c r="AR38" i="10"/>
  <c r="AR39" i="10"/>
  <c r="AR40" i="10"/>
  <c r="AR41" i="10"/>
  <c r="AR42" i="10"/>
  <c r="AR43" i="10"/>
  <c r="AR44" i="10"/>
  <c r="AR45" i="10"/>
  <c r="AR46" i="10"/>
  <c r="AR47" i="10"/>
  <c r="AR48" i="10"/>
  <c r="AR49" i="10"/>
  <c r="AR50" i="10"/>
  <c r="AR51" i="10"/>
  <c r="AR52" i="10"/>
  <c r="AR53" i="10"/>
  <c r="AR54" i="10"/>
  <c r="AR55" i="10"/>
  <c r="AR56" i="10"/>
  <c r="AR57" i="10"/>
  <c r="AR58" i="10"/>
  <c r="AR59" i="10"/>
  <c r="AR60" i="10"/>
  <c r="AR61" i="10"/>
  <c r="AR62" i="10"/>
  <c r="AR63" i="10"/>
  <c r="AR64" i="10"/>
  <c r="AR65" i="10"/>
  <c r="AR66" i="10"/>
  <c r="AR67" i="10"/>
  <c r="AR68" i="10"/>
  <c r="AR69" i="10"/>
  <c r="AR70" i="10"/>
  <c r="AR71" i="10"/>
  <c r="AR72" i="10"/>
  <c r="AR73" i="10"/>
  <c r="AR74" i="10"/>
  <c r="AR75" i="10"/>
  <c r="AR76" i="10"/>
  <c r="AR77" i="10"/>
  <c r="AR78" i="10"/>
  <c r="AR79" i="10"/>
  <c r="AR80" i="10"/>
  <c r="AR81" i="10"/>
  <c r="AR82" i="10"/>
  <c r="AR83" i="10"/>
  <c r="AR84" i="10"/>
  <c r="AR85" i="10"/>
  <c r="AR86" i="10"/>
  <c r="AR87" i="10"/>
  <c r="AR88" i="10"/>
  <c r="AR89" i="10"/>
  <c r="AR90" i="10"/>
  <c r="AR2" i="10"/>
  <c r="AO5" i="10"/>
  <c r="AS5" i="10"/>
  <c r="AN5" i="10"/>
  <c r="AM5" i="10"/>
  <c r="AO3" i="10"/>
  <c r="AO4" i="10"/>
  <c r="AO2" i="10"/>
  <c r="AO8" i="10"/>
  <c r="AO7" i="10"/>
  <c r="AO6" i="10"/>
  <c r="AO9" i="10"/>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O77" i="10"/>
  <c r="AO78" i="10"/>
  <c r="AO79" i="10"/>
  <c r="AO80" i="10"/>
  <c r="AO81" i="10"/>
  <c r="AO82" i="10"/>
  <c r="AO83" i="10"/>
  <c r="AO84" i="10"/>
  <c r="AO85" i="10"/>
  <c r="AO86" i="10"/>
  <c r="AO87" i="10"/>
  <c r="AO88" i="10"/>
  <c r="AO89" i="10"/>
  <c r="AO90" i="10"/>
  <c r="AN79" i="10"/>
  <c r="AN80" i="10"/>
  <c r="AN81" i="10"/>
  <c r="AN82" i="10"/>
  <c r="AN83" i="10"/>
  <c r="AN84" i="10"/>
  <c r="AN85" i="10"/>
  <c r="AN86" i="10"/>
  <c r="AN87" i="10"/>
  <c r="AN88" i="10"/>
  <c r="AN89" i="10"/>
  <c r="AN90" i="10"/>
  <c r="AM2" i="10"/>
  <c r="AM3" i="10"/>
  <c r="AM4" i="10"/>
  <c r="AN10" i="10"/>
  <c r="AN11" i="10"/>
  <c r="AN12" i="10"/>
  <c r="AN13" i="10"/>
  <c r="AN14" i="10"/>
  <c r="AN15" i="10"/>
  <c r="AN16" i="10"/>
  <c r="AN17" i="10"/>
  <c r="AN6" i="10"/>
  <c r="AN18" i="10"/>
  <c r="AN2" i="10"/>
  <c r="AN19" i="10"/>
  <c r="AN20"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N44" i="10"/>
  <c r="AN45" i="10"/>
  <c r="AN46" i="10"/>
  <c r="AN47" i="10"/>
  <c r="AN48" i="10"/>
  <c r="AN3" i="10"/>
  <c r="AN49" i="10"/>
  <c r="AN50" i="10"/>
  <c r="AN51" i="10"/>
  <c r="AN52" i="10"/>
  <c r="AN8" i="10"/>
  <c r="AN53" i="10"/>
  <c r="AN54" i="10"/>
  <c r="AN55" i="10"/>
  <c r="AN56" i="10"/>
  <c r="AN57" i="10"/>
  <c r="AN58" i="10"/>
  <c r="AN59" i="10"/>
  <c r="AN60" i="10"/>
  <c r="AN4" i="10"/>
  <c r="AN61" i="10"/>
  <c r="AN62" i="10"/>
  <c r="AN63" i="10"/>
  <c r="AN64" i="10"/>
  <c r="AN7" i="10"/>
  <c r="AN65" i="10"/>
  <c r="AN66" i="10"/>
  <c r="AN67" i="10"/>
  <c r="AN68" i="10"/>
  <c r="AN69" i="10"/>
  <c r="AN70" i="10"/>
  <c r="AN71" i="10"/>
  <c r="AN72" i="10"/>
  <c r="AN73" i="10"/>
  <c r="AN74" i="10"/>
  <c r="AN75" i="10"/>
  <c r="AN76" i="10"/>
  <c r="AN77" i="10"/>
  <c r="AN78" i="10"/>
  <c r="AN9" i="10"/>
  <c r="AS89" i="10" l="1"/>
  <c r="AS82" i="10"/>
  <c r="AS86" i="10"/>
  <c r="AS85" i="10"/>
  <c r="AS90" i="10"/>
  <c r="AS81" i="10"/>
  <c r="AS88" i="10"/>
  <c r="AS83" i="10"/>
  <c r="AS87" i="10"/>
  <c r="AS84" i="10"/>
  <c r="AS80" i="10"/>
  <c r="AS79" i="10"/>
  <c r="AS13" i="10"/>
  <c r="AS11" i="10"/>
  <c r="AS15" i="10"/>
  <c r="AS12" i="10"/>
  <c r="AS18" i="10"/>
  <c r="AS17" i="10"/>
  <c r="AS14" i="10"/>
  <c r="AS6" i="10"/>
  <c r="AS16" i="10"/>
  <c r="AS10" i="10"/>
  <c r="AS9" i="10"/>
  <c r="AS2" i="10" l="1"/>
  <c r="AS19" i="10"/>
  <c r="AS20" i="10"/>
  <c r="AS21" i="10"/>
  <c r="AS22" i="10"/>
  <c r="AS23" i="10"/>
  <c r="AS24" i="10"/>
  <c r="AS25" i="10"/>
  <c r="AS26" i="10"/>
  <c r="AS27" i="10"/>
  <c r="AS28" i="10"/>
  <c r="AS29" i="10"/>
  <c r="AS30" i="10"/>
  <c r="AS31" i="10"/>
  <c r="AS32" i="10"/>
  <c r="AS33" i="10"/>
  <c r="AS34" i="10"/>
  <c r="AS35" i="10"/>
  <c r="AS36" i="10"/>
  <c r="AS37" i="10"/>
  <c r="AS38" i="10"/>
  <c r="AS39" i="10"/>
  <c r="AS40" i="10"/>
  <c r="AS41" i="10"/>
  <c r="AS42" i="10"/>
  <c r="AS43" i="10"/>
  <c r="AS44" i="10"/>
  <c r="AS45" i="10"/>
  <c r="AS46" i="10"/>
  <c r="AS47" i="10"/>
  <c r="AS48" i="10"/>
  <c r="AS3" i="10"/>
  <c r="AS49" i="10"/>
  <c r="AS50" i="10"/>
  <c r="AS51" i="10"/>
  <c r="AS52" i="10"/>
  <c r="AS8" i="10"/>
  <c r="AW1" i="10" s="1"/>
  <c r="AS53" i="10"/>
  <c r="AS54" i="10"/>
  <c r="AS55" i="10"/>
  <c r="AS56" i="10"/>
  <c r="AS57" i="10"/>
  <c r="AS58" i="10"/>
  <c r="AS59" i="10"/>
  <c r="AS60" i="10"/>
  <c r="AS4" i="10"/>
  <c r="AS61" i="10"/>
  <c r="AS62" i="10"/>
  <c r="AS63" i="10"/>
  <c r="AS64" i="10"/>
  <c r="AS7" i="10"/>
  <c r="AS65" i="10"/>
  <c r="AS66" i="10"/>
  <c r="AS67" i="10"/>
  <c r="AS68" i="10"/>
  <c r="AS69" i="10"/>
  <c r="AS70" i="10"/>
  <c r="AS71" i="10"/>
  <c r="AS72" i="10"/>
  <c r="AS73" i="10"/>
  <c r="AS74" i="10"/>
  <c r="AS75" i="10"/>
  <c r="AS76" i="10"/>
  <c r="AS77" i="10"/>
  <c r="AS78" i="10"/>
  <c r="AU1" i="10" l="1"/>
</calcChain>
</file>

<file path=xl/sharedStrings.xml><?xml version="1.0" encoding="utf-8"?>
<sst xmlns="http://schemas.openxmlformats.org/spreadsheetml/2006/main" count="4336" uniqueCount="1371">
  <si>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</si>
  <si>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</si>
  <si>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</si>
  <si>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</si>
  <si>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</si>
  <si>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</si>
  <si>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</si>
  <si>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</si>
  <si>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</si>
  <si>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</si>
  <si>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</si>
  <si>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</si>
  <si>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</si>
  <si>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</si>
  <si>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</si>
  <si>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</si>
  <si>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</si>
  <si>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</si>
  <si>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</si>
  <si>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</si>
  <si>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</si>
  <si>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</si>
  <si>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</si>
  <si>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</si>
  <si>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</si>
  <si>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</si>
  <si>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</si>
  <si>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</si>
  <si>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</si>
  <si>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</si>
  <si>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</si>
  <si>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</si>
  <si>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</si>
  <si>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</si>
  <si>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</si>
  <si>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</si>
  <si>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</si>
  <si>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</si>
  <si>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</si>
  <si>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</si>
  <si>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</si>
  <si>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</si>
  <si>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</si>
  <si>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</si>
  <si>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</si>
  <si>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</si>
  <si>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</si>
  <si>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</si>
  <si>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</si>
  <si>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</si>
  <si>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</si>
  <si>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</si>
  <si>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</si>
  <si>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</si>
  <si>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</si>
  <si>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</si>
  <si>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</si>
  <si>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</si>
  <si>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</si>
  <si>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</si>
  <si>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</si>
  <si>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</si>
  <si>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</si>
  <si>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</si>
  <si>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</si>
  <si>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</si>
  <si>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</si>
  <si>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</si>
  <si>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</si>
  <si>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</si>
  <si>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</si>
  <si>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</si>
  <si>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</si>
  <si>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</si>
  <si>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</si>
  <si>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</si>
  <si>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</si>
  <si>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</si>
  <si>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</si>
  <si>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</si>
  <si>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</si>
  <si>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</si>
  <si>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</si>
  <si>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</si>
  <si>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</si>
  <si>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</si>
  <si>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</si>
  <si>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</si>
  <si>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</si>
  <si>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</si>
  <si>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</si>
  <si>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</si>
  <si>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</si>
  <si>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</si>
  <si>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</si>
  <si>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</si>
  <si>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</si>
  <si>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</si>
  <si>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</si>
  <si>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</si>
  <si>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</si>
  <si>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</si>
  <si>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</si>
  <si>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</si>
  <si>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</si>
  <si>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</si>
  <si>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</si>
  <si>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</si>
  <si>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</si>
  <si>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</si>
  <si>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</si>
  <si>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</si>
  <si>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</si>
  <si>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</si>
  <si>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</si>
  <si>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</si>
  <si>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</si>
  <si>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</si>
  <si>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</si>
  <si>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</si>
  <si>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</si>
  <si>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</si>
  <si>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</si>
  <si>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</si>
  <si>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</si>
  <si>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</si>
  <si>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</si>
  <si>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</si>
  <si>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</si>
  <si>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</si>
  <si>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</si>
  <si>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</si>
  <si>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</si>
  <si>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</si>
  <si>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</si>
  <si>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</si>
  <si>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</si>
  <si>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</si>
  <si>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</si>
  <si>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</si>
  <si>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</si>
  <si>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</si>
  <si>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</si>
  <si>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</si>
  <si>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</si>
  <si>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</si>
  <si>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</si>
  <si>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</si>
  <si>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</si>
  <si>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</si>
  <si>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</si>
  <si>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</si>
  <si>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</si>
  <si>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</si>
  <si>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</si>
  <si>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</si>
  <si>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</si>
  <si>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</si>
  <si>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</si>
  <si>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</si>
  <si>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</si>
  <si>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</si>
  <si>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</si>
  <si>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</si>
  <si>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</si>
  <si>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</si>
  <si>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</si>
  <si>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</si>
  <si>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</si>
  <si>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</si>
  <si>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</si>
  <si>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</si>
  <si>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</si>
  <si>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</si>
  <si>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</si>
  <si>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</si>
  <si>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</si>
  <si>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</si>
  <si>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</si>
  <si>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</si>
  <si>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</si>
  <si>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</si>
  <si>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</si>
  <si>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</si>
  <si>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</si>
  <si>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</si>
  <si>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</si>
  <si>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</si>
  <si>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</si>
  <si>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</si>
  <si>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</si>
  <si>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</si>
  <si>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</si>
  <si>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</si>
  <si>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</si>
  <si>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</si>
  <si>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</si>
  <si>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</si>
  <si>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</si>
  <si>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</si>
  <si>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</si>
  <si>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</si>
  <si>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</si>
  <si>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</si>
  <si>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</si>
  <si>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</si>
  <si>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</si>
  <si>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</si>
  <si>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</si>
  <si>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</si>
  <si>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</si>
  <si>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</si>
  <si>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</si>
  <si>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</si>
  <si>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</si>
  <si>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</si>
  <si>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</si>
  <si>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</si>
  <si>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</si>
  <si>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</si>
  <si>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</si>
  <si>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</si>
  <si>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</si>
  <si>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</si>
  <si>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</si>
  <si>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</si>
  <si>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</si>
  <si>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</si>
  <si>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</si>
  <si>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</si>
  <si>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</si>
  <si>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</si>
  <si>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</si>
  <si>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</si>
  <si>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</si>
  <si>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</si>
  <si>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</si>
  <si>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</si>
  <si>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</si>
  <si>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</si>
  <si>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</si>
  <si>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</si>
  <si>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</si>
  <si>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</si>
  <si>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</si>
  <si>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</si>
  <si>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</si>
  <si>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</si>
  <si>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</si>
  <si>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</si>
  <si>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</si>
  <si>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</si>
  <si>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</si>
  <si>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</si>
  <si>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</si>
  <si>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</si>
  <si>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</si>
  <si>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</si>
  <si>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</si>
  <si>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</si>
  <si>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</si>
  <si>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</si>
  <si>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</si>
  <si>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</si>
  <si>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</si>
  <si>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</si>
  <si>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</si>
  <si>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</si>
  <si>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</si>
  <si>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</si>
  <si>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</si>
  <si>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</si>
  <si>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</si>
  <si>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</si>
  <si>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</si>
  <si>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</si>
  <si>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</si>
  <si>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</si>
  <si>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</si>
  <si>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</si>
  <si>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</si>
  <si>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</si>
  <si>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</si>
  <si>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</si>
  <si>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</si>
  <si>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</si>
  <si>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</si>
  <si>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</si>
  <si>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</si>
  <si>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</si>
  <si>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</si>
  <si>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</si>
  <si>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</si>
  <si>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</si>
  <si>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</si>
  <si>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</si>
  <si>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</si>
  <si>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</si>
  <si>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</si>
  <si>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</si>
  <si>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</si>
  <si>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</si>
  <si>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</si>
  <si>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</si>
  <si>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</si>
  <si>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</si>
  <si>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</si>
  <si>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</si>
  <si>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</si>
  <si>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</si>
  <si>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</si>
  <si>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</si>
  <si>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</si>
  <si>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</si>
  <si>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</si>
  <si>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</si>
  <si>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</si>
  <si>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</si>
  <si>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</si>
  <si>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</si>
  <si>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</si>
  <si>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</si>
  <si>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</si>
  <si>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</si>
  <si>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</si>
  <si>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</si>
  <si>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</si>
  <si>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</si>
  <si>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</si>
  <si>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</si>
  <si>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</si>
  <si>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</si>
  <si>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</si>
  <si>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</si>
  <si>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</si>
  <si>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</si>
  <si>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</si>
  <si>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</si>
  <si>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</si>
  <si>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</si>
  <si>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</si>
  <si>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</si>
  <si>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</si>
  <si>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</si>
  <si>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</si>
  <si>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</si>
  <si>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</si>
  <si>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</si>
  <si>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</si>
  <si>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</si>
  <si>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</si>
  <si>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</si>
  <si>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</si>
  <si>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</si>
  <si>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</si>
  <si>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</si>
  <si>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</si>
  <si>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</si>
  <si>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</si>
  <si>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</si>
  <si>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</si>
  <si>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</si>
  <si>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</si>
  <si>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</si>
  <si>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</si>
  <si>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</si>
  <si>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</si>
  <si>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</si>
  <si>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</si>
  <si>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</si>
  <si>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</si>
  <si>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</si>
  <si>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</si>
  <si>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</si>
  <si>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</si>
  <si>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</si>
  <si>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</si>
  <si>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</si>
  <si>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</si>
  <si>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</si>
  <si>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</si>
  <si>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</si>
  <si>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</si>
  <si>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</si>
  <si>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</si>
  <si>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</si>
  <si>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</si>
  <si>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</si>
  <si>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</si>
  <si>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</si>
  <si>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</si>
  <si>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</si>
  <si>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</si>
  <si>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</si>
  <si>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</si>
  <si>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</si>
  <si>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</si>
  <si>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</si>
  <si>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</si>
  <si>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</si>
  <si>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</si>
  <si>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</si>
  <si>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</si>
  <si>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</si>
  <si>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</si>
  <si>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</si>
  <si>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</si>
  <si>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</si>
  <si>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</si>
  <si>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</si>
  <si>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</si>
  <si>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</si>
  <si>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</si>
  <si>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</si>
  <si>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</si>
  <si>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</si>
  <si>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</si>
  <si>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</si>
  <si>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</si>
  <si>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</si>
  <si>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</si>
  <si>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</si>
  <si>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</si>
  <si>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</si>
  <si>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</si>
  <si>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</si>
  <si>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</si>
  <si>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</si>
  <si>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</si>
  <si>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</si>
  <si>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</si>
  <si>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</si>
  <si>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</si>
  <si>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</si>
  <si>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</si>
  <si>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</si>
  <si>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</si>
  <si>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</si>
  <si>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</si>
  <si>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</si>
  <si>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</si>
  <si>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</si>
  <si>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</si>
  <si>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</si>
  <si>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</si>
  <si>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XNYS</t>
  </si>
  <si>
    <t>Specialized REITs</t>
  </si>
  <si>
    <t>Telecom Tower REITs</t>
  </si>
  <si>
    <t>Safehold Inc.</t>
  </si>
  <si>
    <t>Other Specialized REITs</t>
  </si>
  <si>
    <t>National Storage Affiliates Trust</t>
  </si>
  <si>
    <t>Self-Storage REITs</t>
  </si>
  <si>
    <t>PotlatchDeltic Corp</t>
  </si>
  <si>
    <t>NASDAQ Stock Exchange</t>
  </si>
  <si>
    <t>XNAS</t>
  </si>
  <si>
    <t>Timber REITs</t>
  </si>
  <si>
    <t>Rayonier Inc</t>
  </si>
  <si>
    <t>Equinix Inc</t>
  </si>
  <si>
    <t>Data Center REITs</t>
  </si>
  <si>
    <t>Wesfarmers Ltd</t>
  </si>
  <si>
    <t>Australia</t>
  </si>
  <si>
    <t>Australian Stock Exchange</t>
  </si>
  <si>
    <t>XASX</t>
  </si>
  <si>
    <t>General Merchandise Stores</t>
  </si>
  <si>
    <t>Broadline Retail</t>
  </si>
  <si>
    <t>PEPCO GROUP NV</t>
  </si>
  <si>
    <t>United Kingdom</t>
  </si>
  <si>
    <t>Warsaw Stock Exchange</t>
  </si>
  <si>
    <t>XWAR</t>
  </si>
  <si>
    <t>Canadian Tire Corporation Limited NV</t>
  </si>
  <si>
    <t>Canada</t>
  </si>
  <si>
    <t>Toronto Stock Exchange</t>
  </si>
  <si>
    <t>XTSE</t>
  </si>
  <si>
    <t>Magazine Luiza S.A.</t>
  </si>
  <si>
    <t>Brazil</t>
  </si>
  <si>
    <t>Sao Paulo Stock Exchange</t>
  </si>
  <si>
    <t>BVMF</t>
  </si>
  <si>
    <t>Target Corp</t>
  </si>
  <si>
    <t>Consumer Staples Merchandise Retail</t>
  </si>
  <si>
    <t>Pan Pacific International Holdings Corp</t>
  </si>
  <si>
    <t>Japan</t>
  </si>
  <si>
    <t>Tokyo Stock Exchange</t>
  </si>
  <si>
    <t>XTKS</t>
  </si>
  <si>
    <t>Dollar General Corp</t>
  </si>
  <si>
    <t>Ollie's Bargain Outlet Holdings, Inc.</t>
  </si>
  <si>
    <t>Dollar Tree Inc</t>
  </si>
  <si>
    <t>Dollarama Inc</t>
  </si>
  <si>
    <t>Harvey Norman Hldgs Ltd</t>
  </si>
  <si>
    <t>Ryohin Keikaku Co</t>
  </si>
  <si>
    <t>B&amp;M European Value Retail S.A.</t>
  </si>
  <si>
    <t>London Stock Exchange</t>
  </si>
  <si>
    <t>XLON</t>
  </si>
  <si>
    <t>MINISO Group Holding Limited ADR</t>
  </si>
  <si>
    <t>China</t>
  </si>
  <si>
    <t>Big Lots Inc</t>
  </si>
  <si>
    <t>Grupo Sanborns S.A.B. de C.V.</t>
  </si>
  <si>
    <t>Mexico</t>
  </si>
  <si>
    <t>Mexican Stock Exchange</t>
  </si>
  <si>
    <t>XMEX</t>
  </si>
  <si>
    <t>Department Stores</t>
  </si>
  <si>
    <t>Macy's Inc</t>
  </si>
  <si>
    <t>Easyhome New Retail Group Co Ltd A</t>
  </si>
  <si>
    <t>Shenzhen Stock Exchange</t>
  </si>
  <si>
    <t>XSHE</t>
  </si>
  <si>
    <t>SACI Falabella</t>
  </si>
  <si>
    <t>Chile</t>
  </si>
  <si>
    <t>Santiago Stock Exchange</t>
  </si>
  <si>
    <t>XSGO</t>
  </si>
  <si>
    <t>Lotte Shopping</t>
  </si>
  <si>
    <t>South Korea</t>
  </si>
  <si>
    <t>Korean Stock Exchange</t>
  </si>
  <si>
    <t>XKRX</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</si>
  <si>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</si>
  <si>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</si>
  <si>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</si>
  <si>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</si>
  <si>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</si>
  <si>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</si>
  <si>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</si>
  <si>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</si>
  <si>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</si>
  <si>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</si>
  <si>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</si>
  <si>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</si>
  <si>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</si>
  <si>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</si>
  <si>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</si>
  <si>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</si>
  <si>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</si>
  <si>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</si>
  <si>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</si>
  <si>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</si>
  <si>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</si>
  <si>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Trucking</t>
  </si>
  <si>
    <t>Passenger Ground Transportation</t>
  </si>
  <si>
    <t>Sixt SE</t>
  </si>
  <si>
    <t>Germany</t>
  </si>
  <si>
    <t>Xetra Stock Exchange</t>
  </si>
  <si>
    <t>XETR</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</si>
  <si>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</si>
  <si>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</si>
  <si>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</si>
  <si>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</si>
  <si>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</si>
  <si>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</si>
  <si>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</si>
  <si>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</si>
  <si>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XSES</t>
  </si>
  <si>
    <t>ALD SA</t>
  </si>
  <si>
    <t>France</t>
  </si>
  <si>
    <t>Euronext Paris</t>
  </si>
  <si>
    <t>XPAR</t>
  </si>
  <si>
    <t>XPO Logistics Inc</t>
  </si>
  <si>
    <t>Avis Budget Group Inc</t>
  </si>
  <si>
    <t>J.B. Hunt Transport Services</t>
  </si>
  <si>
    <t>Localiza Rent A Car</t>
  </si>
  <si>
    <t>Uber Technologies Inc.</t>
  </si>
  <si>
    <t>Hertz Global Holdings, Inc</t>
  </si>
  <si>
    <t>Schneider National, Inc.</t>
  </si>
  <si>
    <t>AMERCO Inc</t>
  </si>
  <si>
    <t>Old Dominion Freight Line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</si>
  <si>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</si>
  <si>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</si>
  <si>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</si>
  <si>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</si>
  <si>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</si>
  <si>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</si>
  <si>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</si>
  <si>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</si>
  <si>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</si>
  <si>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</si>
  <si>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</si>
  <si>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</si>
  <si>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XHKG</t>
  </si>
  <si>
    <t>Internet &amp; Direct Marketing Retail</t>
  </si>
  <si>
    <t>Alibaba Group Holding Ltd</t>
  </si>
  <si>
    <t>Amazon.com Inc</t>
  </si>
  <si>
    <t>JD Health International Inc</t>
  </si>
  <si>
    <t>DoorDash, Inc. Class A</t>
  </si>
  <si>
    <t>Farfetch Ltd-A</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</si>
  <si>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</si>
  <si>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</si>
  <si>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</si>
  <si>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</si>
  <si>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</si>
  <si>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</si>
  <si>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</si>
  <si>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</si>
  <si>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</si>
  <si>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</si>
  <si>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</si>
  <si>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</si>
  <si>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</si>
  <si>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</si>
  <si>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</si>
  <si>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</si>
  <si>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</si>
  <si>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</si>
  <si>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</si>
  <si>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</si>
  <si>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</si>
  <si>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</si>
  <si>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</si>
  <si>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</si>
  <si>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</si>
  <si>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</si>
  <si>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</si>
  <si>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</si>
  <si>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</si>
  <si>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</si>
  <si>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</si>
  <si>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</si>
  <si>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</si>
  <si>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</si>
  <si>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</si>
  <si>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</si>
  <si>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</si>
  <si>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</si>
  <si>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XTAI</t>
  </si>
  <si>
    <t>Americanas SA</t>
  </si>
  <si>
    <t>Pinduoduo Inc ADS</t>
  </si>
  <si>
    <t>Just Eat Takeaway.com NV</t>
  </si>
  <si>
    <t>Euronext Amsterdam</t>
  </si>
  <si>
    <t>XAMS</t>
  </si>
  <si>
    <t>Chewy, Inc.-A</t>
  </si>
  <si>
    <t>Mercadolibre inc</t>
  </si>
  <si>
    <t>Argentina</t>
  </si>
  <si>
    <t>Mercari Inc</t>
  </si>
  <si>
    <t>JD.com, Inc. Class A</t>
  </si>
  <si>
    <t>Etsy, Inc.</t>
  </si>
  <si>
    <t>ASOS PLC</t>
  </si>
  <si>
    <t>Dada Nexus Limited</t>
  </si>
  <si>
    <t>About You Holding AG</t>
  </si>
  <si>
    <t>Newegg Commerce, Inc.</t>
  </si>
  <si>
    <t>Cazoo Group Ltd</t>
  </si>
  <si>
    <t>Fiverr International Ltd.</t>
  </si>
  <si>
    <t>Human Resource &amp; Employment Services</t>
  </si>
  <si>
    <t>PetMed Express.com Inc</t>
  </si>
  <si>
    <t>Shift4 Payments, Inc.-A</t>
  </si>
  <si>
    <t>Data Processing &amp; Outsourced Services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</si>
  <si>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</si>
  <si>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</si>
  <si>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</si>
  <si>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</si>
  <si>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</si>
  <si>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</si>
  <si>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</si>
  <si>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</si>
  <si>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</si>
  <si>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</si>
  <si>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</si>
  <si>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</si>
  <si>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</si>
  <si>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Mastercard Inc A</t>
  </si>
  <si>
    <t>Nexi SpA</t>
  </si>
  <si>
    <t>Italy</t>
  </si>
  <si>
    <t>Milan Stock Exchange</t>
  </si>
  <si>
    <t>MTAA</t>
  </si>
  <si>
    <t>Boardwalk Real Estate Investment Trust</t>
  </si>
  <si>
    <t>Flywire Corporation Voting</t>
  </si>
  <si>
    <t>Altarea</t>
  </si>
  <si>
    <t>TaskUs, Inc. Class A</t>
  </si>
  <si>
    <t>Wise PLC</t>
  </si>
  <si>
    <t>WNS Holdings ADR</t>
  </si>
  <si>
    <t>Block, Inc. A</t>
  </si>
  <si>
    <t>Sabre Corporation</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</si>
  <si>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</si>
  <si>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</si>
  <si>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</si>
  <si>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</si>
  <si>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</si>
  <si>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</si>
  <si>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</si>
  <si>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</si>
  <si>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</si>
  <si>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</si>
  <si>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</si>
  <si>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</si>
  <si>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</si>
  <si>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Adyen NV</t>
  </si>
  <si>
    <t>UDR Inc</t>
  </si>
  <si>
    <t>BinDawood Holding Co.</t>
  </si>
  <si>
    <t>Broadridge Financial Solutions Inc.</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</si>
  <si>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</si>
  <si>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</si>
  <si>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</si>
  <si>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</si>
  <si>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</si>
  <si>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</si>
  <si>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</si>
  <si>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</si>
  <si>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</si>
  <si>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</si>
  <si>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</si>
  <si>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</si>
  <si>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</si>
  <si>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</si>
  <si>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Automatic Data Processing</t>
  </si>
  <si>
    <t>Sun Communities</t>
  </si>
  <si>
    <t>Single-Family Residential REITs</t>
  </si>
  <si>
    <t>VICI Properties Inc.</t>
  </si>
  <si>
    <t>Jack Henry &amp; Associates Inc.</t>
  </si>
  <si>
    <t>SBA Communications Corp</t>
  </si>
  <si>
    <t>American Campus Communities Inc</t>
  </si>
  <si>
    <t>Essent Group Ltd</t>
  </si>
  <si>
    <t>Essex Property Trust</t>
  </si>
  <si>
    <t>Amadeus IT Group SA</t>
  </si>
  <si>
    <t>Spain</t>
  </si>
  <si>
    <t>Mercado Continuo</t>
  </si>
  <si>
    <t>BMEX</t>
  </si>
  <si>
    <t>AvalonBay Communities Inc</t>
  </si>
  <si>
    <t>Aeon Co Ltd</t>
  </si>
  <si>
    <t>Four Corners Property Trust</t>
  </si>
  <si>
    <t>Equity Lifestyle Properties Inc</t>
  </si>
  <si>
    <t>Crown Castle Intl Corp</t>
  </si>
  <si>
    <t>Verra Mobility Corporation</t>
  </si>
  <si>
    <t>Iron Mountain Inc</t>
  </si>
  <si>
    <t>Visa Inc A</t>
  </si>
  <si>
    <t>Walmart de Mexico SAB de CV</t>
  </si>
  <si>
    <t>EPR Properties</t>
  </si>
  <si>
    <t>Columbia Financial, Inc.</t>
  </si>
  <si>
    <t>Regional Banks</t>
  </si>
  <si>
    <t>Computershare Ltd</t>
  </si>
  <si>
    <t>TFS Financial Corp</t>
  </si>
  <si>
    <t>PayPal Holdings Inc.</t>
  </si>
  <si>
    <t>American Homes 4 Rent A</t>
  </si>
  <si>
    <t>Mid-America Apt Communties</t>
  </si>
  <si>
    <t>Gmo Payment Gateway Inc</t>
  </si>
  <si>
    <t>Advance Residence Invstment Corp</t>
  </si>
  <si>
    <t>Worldline SA</t>
  </si>
  <si>
    <t>Edenred</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</si>
  <si>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</si>
  <si>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</si>
  <si>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</si>
  <si>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</si>
  <si>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</si>
  <si>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</si>
  <si>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</si>
  <si>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</si>
  <si>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</si>
  <si>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</si>
  <si>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</si>
  <si>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FleetCor Technologies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</si>
  <si>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</si>
  <si>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</si>
  <si>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</si>
  <si>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</si>
  <si>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</si>
  <si>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</si>
  <si>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</si>
  <si>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</si>
  <si>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</si>
  <si>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</si>
  <si>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</si>
  <si>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</si>
  <si>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</si>
  <si>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</si>
  <si>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</si>
  <si>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</si>
  <si>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</si>
  <si>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</si>
  <si>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</si>
  <si>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</si>
  <si>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</si>
  <si>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Paychex Inc</t>
  </si>
  <si>
    <t>Global Payments Inc</t>
  </si>
  <si>
    <t>Costco Wholesale Corp</t>
  </si>
  <si>
    <t>Lamar Advertising Co A</t>
  </si>
  <si>
    <t>PagSeguro Digital Ltd.</t>
  </si>
  <si>
    <t>Walmart Inc.</t>
  </si>
  <si>
    <t>Big Yellow Group</t>
  </si>
  <si>
    <t>Aareal Bank AG</t>
  </si>
  <si>
    <t>Fiserv Inc</t>
  </si>
  <si>
    <t>PennyMac Financial Services Inc</t>
  </si>
  <si>
    <t>Fidelity National Information</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</si>
  <si>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</si>
  <si>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</si>
  <si>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</si>
  <si>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</si>
  <si>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</si>
  <si>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</si>
  <si>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</si>
  <si>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</si>
  <si>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</si>
  <si>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</si>
  <si>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</si>
  <si>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</si>
  <si>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</si>
  <si>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</si>
  <si>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</si>
  <si>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</si>
  <si>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</si>
  <si>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</si>
  <si>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</si>
  <si>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</si>
  <si>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</si>
  <si>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</si>
  <si>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</si>
  <si>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</si>
  <si>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</si>
  <si>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</si>
  <si>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</si>
  <si>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</si>
  <si>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</si>
  <si>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</si>
  <si>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</si>
  <si>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</si>
  <si>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</si>
  <si>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</si>
  <si>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</si>
  <si>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</si>
  <si>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</si>
  <si>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</si>
  <si>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</si>
  <si>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</si>
  <si>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</si>
  <si>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</si>
  <si>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</si>
  <si>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</si>
  <si>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</si>
  <si>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</si>
  <si>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</si>
  <si>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</si>
  <si>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</si>
  <si>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</si>
  <si>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</si>
  <si>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</si>
  <si>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</si>
  <si>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</si>
  <si>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</si>
  <si>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</si>
  <si>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</si>
  <si>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</si>
  <si>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</si>
  <si>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</si>
  <si>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</si>
  <si>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Future Sector</t>
  </si>
  <si>
    <t>CURRENT INDEX WEIGHT</t>
  </si>
  <si>
    <t>NEW GICS</t>
  </si>
  <si>
    <t>GICS CHANGE? (T/F)</t>
  </si>
  <si>
    <t>Add/Drop/Remain</t>
  </si>
  <si>
    <t>NEW THEORETICAL WEIGHT</t>
  </si>
  <si>
    <t>Weight Change</t>
  </si>
  <si>
    <t>Total Turnover</t>
  </si>
  <si>
    <t>Turnover for Adds and Drops</t>
  </si>
  <si>
    <t>S&amp;P 600 Industrials (Sector)</t>
  </si>
  <si>
    <t>SPUSA-600-USDUF--P-US-S--20</t>
  </si>
  <si>
    <t>ARCB.OQ</t>
  </si>
  <si>
    <t>ARCB UQ</t>
  </si>
  <si>
    <t>03937C105</t>
  </si>
  <si>
    <t>US03937C1053</t>
  </si>
  <si>
    <t>BLTFST7</t>
  </si>
  <si>
    <t>ARCB</t>
  </si>
  <si>
    <t>D2000270027702779</t>
  </si>
  <si>
    <t>US</t>
  </si>
  <si>
    <t>S</t>
  </si>
  <si>
    <t>USD</t>
  </si>
  <si>
    <t>Remain</t>
  </si>
  <si>
    <t>HTLD.OQ</t>
  </si>
  <si>
    <t>HTLD UQ</t>
  </si>
  <si>
    <t>US4223471040</t>
  </si>
  <si>
    <t>HTLD</t>
  </si>
  <si>
    <t>MRTN.OQ</t>
  </si>
  <si>
    <t>MRTN UQ</t>
  </si>
  <si>
    <t>US5730751089</t>
  </si>
  <si>
    <t>MRTN</t>
  </si>
  <si>
    <t>TTEC.OQ</t>
  </si>
  <si>
    <t>TTEC UQ</t>
  </si>
  <si>
    <t>89854H102</t>
  </si>
  <si>
    <t>US89854H1023</t>
  </si>
  <si>
    <t>BF950B1</t>
  </si>
  <si>
    <t>TTEC</t>
  </si>
  <si>
    <t>D2000270027902791</t>
  </si>
  <si>
    <t>Add</t>
  </si>
  <si>
    <t>3D Systems Corp</t>
  </si>
  <si>
    <t>DDD.N</t>
  </si>
  <si>
    <t>DDD UN</t>
  </si>
  <si>
    <t>88554D205</t>
  </si>
  <si>
    <t>US88554D2053</t>
  </si>
  <si>
    <t>DDD</t>
  </si>
  <si>
    <t>D2000270027502757</t>
  </si>
  <si>
    <t>AAR Corp</t>
  </si>
  <si>
    <t>AIR.N</t>
  </si>
  <si>
    <t>AIR UN</t>
  </si>
  <si>
    <t>US0003611052</t>
  </si>
  <si>
    <t>AIR</t>
  </si>
  <si>
    <t>D2000270027102713</t>
  </si>
  <si>
    <t>ABM Industries Inc</t>
  </si>
  <si>
    <t>ABM.N</t>
  </si>
  <si>
    <t>ABM UN</t>
  </si>
  <si>
    <t>US0009571003</t>
  </si>
  <si>
    <t>ABM</t>
  </si>
  <si>
    <t>AZZ Inc</t>
  </si>
  <si>
    <t>AZZ.N</t>
  </si>
  <si>
    <t>AZZ UN</t>
  </si>
  <si>
    <t>US0024741045</t>
  </si>
  <si>
    <t>AZZ</t>
  </si>
  <si>
    <t>D2000270027302733</t>
  </si>
  <si>
    <t>Aaon Inc</t>
  </si>
  <si>
    <t>AAON.OQ</t>
  </si>
  <si>
    <t>AAON UQ</t>
  </si>
  <si>
    <t>US0003602069</t>
  </si>
  <si>
    <t>AAON</t>
  </si>
  <si>
    <t>D2000230023502353</t>
  </si>
  <si>
    <t>Aerojet Rocketdyne Holdings Inc</t>
  </si>
  <si>
    <t>AJRD.N</t>
  </si>
  <si>
    <t>AJRD UN</t>
  </si>
  <si>
    <t>US0078001056</t>
  </si>
  <si>
    <t>BWD7PX9</t>
  </si>
  <si>
    <t>AJRD</t>
  </si>
  <si>
    <t>D2000270027102717</t>
  </si>
  <si>
    <t>Aerovironment Inc</t>
  </si>
  <si>
    <t>AVAV.OQ</t>
  </si>
  <si>
    <t>AVAV UQ</t>
  </si>
  <si>
    <t>US0080731088</t>
  </si>
  <si>
    <t>B1P5YY8</t>
  </si>
  <si>
    <t>AVAV</t>
  </si>
  <si>
    <t>Alamo Group Inc</t>
  </si>
  <si>
    <t>ALG.N</t>
  </si>
  <si>
    <t>ALG UN</t>
  </si>
  <si>
    <t>US0113111076</t>
  </si>
  <si>
    <t>ALG</t>
  </si>
  <si>
    <t>D2000270027502753</t>
  </si>
  <si>
    <t>Albany Intl Corp A</t>
  </si>
  <si>
    <t>AIN.N</t>
  </si>
  <si>
    <t>AIN UN</t>
  </si>
  <si>
    <t>US0123481089</t>
  </si>
  <si>
    <t>AIN</t>
  </si>
  <si>
    <t>Allegiant Travel Co</t>
  </si>
  <si>
    <t>ALGT.OQ</t>
  </si>
  <si>
    <t>ALGT UQ</t>
  </si>
  <si>
    <t>01748X102</t>
  </si>
  <si>
    <t>US01748X1028</t>
  </si>
  <si>
    <t>B15M2C3</t>
  </si>
  <si>
    <t>ALGT</t>
  </si>
  <si>
    <t>D5000570057505751</t>
  </si>
  <si>
    <t>American Woodmark Corp</t>
  </si>
  <si>
    <t>AMWD.OQ</t>
  </si>
  <si>
    <t>AMWD UQ</t>
  </si>
  <si>
    <t>US0305061097</t>
  </si>
  <si>
    <t>AMWD</t>
  </si>
  <si>
    <t>Apogee Enterprises Inc</t>
  </si>
  <si>
    <t>APOG.OQ</t>
  </si>
  <si>
    <t>APOG UQ</t>
  </si>
  <si>
    <t>US0375981091</t>
  </si>
  <si>
    <t>APOG</t>
  </si>
  <si>
    <t>Applied Industrial Technologies</t>
  </si>
  <si>
    <t>AIT.N</t>
  </si>
  <si>
    <t>AIT UN</t>
  </si>
  <si>
    <t>03820C105</t>
  </si>
  <si>
    <t>US03820C1053</t>
  </si>
  <si>
    <t>AIT</t>
  </si>
  <si>
    <t>D2000270027902797</t>
  </si>
  <si>
    <t>Arcosa Inc.</t>
  </si>
  <si>
    <t>ACA.N</t>
  </si>
  <si>
    <t>ACA UN</t>
  </si>
  <si>
    <t>US0396531008</t>
  </si>
  <si>
    <t>BGPZ5W8</t>
  </si>
  <si>
    <t>ACA</t>
  </si>
  <si>
    <t>D2000230023502357</t>
  </si>
  <si>
    <t>Astec Industries Inc</t>
  </si>
  <si>
    <t>ASTE.OQ</t>
  </si>
  <si>
    <t>ASTE UQ</t>
  </si>
  <si>
    <t>US0462241011</t>
  </si>
  <si>
    <t>ASTE</t>
  </si>
  <si>
    <t>Atlas Air Worldwide Holdings Inc</t>
  </si>
  <si>
    <t>AAWW.OQ</t>
  </si>
  <si>
    <t>AAWW UQ</t>
  </si>
  <si>
    <t>US0491642056</t>
  </si>
  <si>
    <t>B01Z8P4</t>
  </si>
  <si>
    <t>AAWW</t>
  </si>
  <si>
    <t>D2000270027702771</t>
  </si>
  <si>
    <t>Barnes Group Inc</t>
  </si>
  <si>
    <t>B.N</t>
  </si>
  <si>
    <t>B UN</t>
  </si>
  <si>
    <t>US0678061096</t>
  </si>
  <si>
    <t>B</t>
  </si>
  <si>
    <t>Boise Cascade Co</t>
  </si>
  <si>
    <t>BCC.N</t>
  </si>
  <si>
    <t>BCC UN</t>
  </si>
  <si>
    <t>09739D100</t>
  </si>
  <si>
    <t>US09739D1000</t>
  </si>
  <si>
    <t>B9BP4R1</t>
  </si>
  <si>
    <t>BCC</t>
  </si>
  <si>
    <t>Brady Corporation A</t>
  </si>
  <si>
    <t>BRC.N</t>
  </si>
  <si>
    <t>BRC UN</t>
  </si>
  <si>
    <t>US1046741062</t>
  </si>
  <si>
    <t>BRC</t>
  </si>
  <si>
    <t>Circor Intl Inc</t>
  </si>
  <si>
    <t>CIR.N</t>
  </si>
  <si>
    <t>CIR UN</t>
  </si>
  <si>
    <t>17273K109</t>
  </si>
  <si>
    <t>US17273K1097</t>
  </si>
  <si>
    <t>CIR</t>
  </si>
  <si>
    <t>Comfort Systems USA Inc</t>
  </si>
  <si>
    <t>FIX.N</t>
  </si>
  <si>
    <t>FIX UN</t>
  </si>
  <si>
    <t>US1999081045</t>
  </si>
  <si>
    <t>FIX</t>
  </si>
  <si>
    <t>CoreCivic, Inc</t>
  </si>
  <si>
    <t>CXW.N</t>
  </si>
  <si>
    <t>CXW UN</t>
  </si>
  <si>
    <t>21871N101</t>
  </si>
  <si>
    <t>US21871N1019</t>
  </si>
  <si>
    <t>BZ8VC58</t>
  </si>
  <si>
    <t>CXW</t>
  </si>
  <si>
    <t>DXP Enterprises</t>
  </si>
  <si>
    <t>DXPE.OQ</t>
  </si>
  <si>
    <t>DXPE UQ</t>
  </si>
  <si>
    <t>US2333774071</t>
  </si>
  <si>
    <t>DXPE</t>
  </si>
  <si>
    <t>Deluxe Corp</t>
  </si>
  <si>
    <t>DLX.N</t>
  </si>
  <si>
    <t>DLX UN</t>
  </si>
  <si>
    <t>US2480191012</t>
  </si>
  <si>
    <t>DLX</t>
  </si>
  <si>
    <t>D2000270027902795</t>
  </si>
  <si>
    <t>ESCO Technologies Inc</t>
  </si>
  <si>
    <t>ESE.N</t>
  </si>
  <si>
    <t>ESE UN</t>
  </si>
  <si>
    <t>US2963151046</t>
  </si>
  <si>
    <t>ESE</t>
  </si>
  <si>
    <t>D2000270027302737</t>
  </si>
  <si>
    <t>EnPro Industries Inc</t>
  </si>
  <si>
    <t>NPO.N</t>
  </si>
  <si>
    <t>NPO UN</t>
  </si>
  <si>
    <t>29355X107</t>
  </si>
  <si>
    <t>US29355X1072</t>
  </si>
  <si>
    <t>NPO</t>
  </si>
  <si>
    <t>Encore Wire Corp</t>
  </si>
  <si>
    <t>WIRE.OQ</t>
  </si>
  <si>
    <t>WIRE UQ</t>
  </si>
  <si>
    <t>US2925621052</t>
  </si>
  <si>
    <t>WIRE</t>
  </si>
  <si>
    <t>Enerpac Tool Group Corp</t>
  </si>
  <si>
    <t>EPAC.N</t>
  </si>
  <si>
    <t>EPAC UN</t>
  </si>
  <si>
    <t>US2927651040</t>
  </si>
  <si>
    <t>BH3T5K7</t>
  </si>
  <si>
    <t>EPAC</t>
  </si>
  <si>
    <t>D2000270027202727</t>
  </si>
  <si>
    <t>Exponent Inc</t>
  </si>
  <si>
    <t>EXPO.OQ</t>
  </si>
  <si>
    <t>EXPO UQ</t>
  </si>
  <si>
    <t>30214U102</t>
  </si>
  <si>
    <t>US30214U1025</t>
  </si>
  <si>
    <t>EXPO</t>
  </si>
  <si>
    <t>Federal Signal Corp</t>
  </si>
  <si>
    <t>FSS.N</t>
  </si>
  <si>
    <t>FSS UN</t>
  </si>
  <si>
    <t>US3138551086</t>
  </si>
  <si>
    <t>FSS</t>
  </si>
  <si>
    <t>Forrester Research Inc</t>
  </si>
  <si>
    <t>FORR.OQ</t>
  </si>
  <si>
    <t>FORR UQ</t>
  </si>
  <si>
    <t>US3465631097</t>
  </si>
  <si>
    <t>FORR</t>
  </si>
  <si>
    <t>Forward Air Corp</t>
  </si>
  <si>
    <t>FWRD.OQ</t>
  </si>
  <si>
    <t>FWRD UQ</t>
  </si>
  <si>
    <t>US3498531017</t>
  </si>
  <si>
    <t>FWRD</t>
  </si>
  <si>
    <t>Franklin Electric Co</t>
  </si>
  <si>
    <t>FELE.OQ</t>
  </si>
  <si>
    <t>FELE UQ</t>
  </si>
  <si>
    <t>US3535141028</t>
  </si>
  <si>
    <t>FELE</t>
  </si>
  <si>
    <t>GMS Inc.</t>
  </si>
  <si>
    <t>GMS.N</t>
  </si>
  <si>
    <t>GMS UN</t>
  </si>
  <si>
    <t>36251C103</t>
  </si>
  <si>
    <t>US36251C1036</t>
  </si>
  <si>
    <t>BYY9FS3</t>
  </si>
  <si>
    <t>GMS</t>
  </si>
  <si>
    <t>Geo Group Inc</t>
  </si>
  <si>
    <t>GEO.N</t>
  </si>
  <si>
    <t>GEO UN</t>
  </si>
  <si>
    <t>36162J106</t>
  </si>
  <si>
    <t>US36162J1060</t>
  </si>
  <si>
    <t>BNLYWQ1</t>
  </si>
  <si>
    <t>GEO</t>
  </si>
  <si>
    <t>Gibraltar Industries Inc</t>
  </si>
  <si>
    <t>ROCK.OQ</t>
  </si>
  <si>
    <t>ROCK UQ</t>
  </si>
  <si>
    <t>US3746891072</t>
  </si>
  <si>
    <t>ROCK</t>
  </si>
  <si>
    <t>Granite Construction Inc</t>
  </si>
  <si>
    <t>GVA.N</t>
  </si>
  <si>
    <t>GVA UN</t>
  </si>
  <si>
    <t>US3873281071</t>
  </si>
  <si>
    <t>GVA</t>
  </si>
  <si>
    <t>Greenbrier Cos Inc</t>
  </si>
  <si>
    <t>GBX.N</t>
  </si>
  <si>
    <t>GBX UN</t>
  </si>
  <si>
    <t>US3936571013</t>
  </si>
  <si>
    <t>GBX</t>
  </si>
  <si>
    <t>Griffon Corp</t>
  </si>
  <si>
    <t>GFF.N</t>
  </si>
  <si>
    <t>GFF UN</t>
  </si>
  <si>
    <t>US3984331021</t>
  </si>
  <si>
    <t>GFF</t>
  </si>
  <si>
    <t>HNI Corp</t>
  </si>
  <si>
    <t>HNI.N</t>
  </si>
  <si>
    <t>HNI UN</t>
  </si>
  <si>
    <t>US4042511000</t>
  </si>
  <si>
    <t>HNI</t>
  </si>
  <si>
    <t>D3000370037203726</t>
  </si>
  <si>
    <t>Harsco Corp</t>
  </si>
  <si>
    <t>HSC.N</t>
  </si>
  <si>
    <t>HSC UN</t>
  </si>
  <si>
    <t>US4158641070</t>
  </si>
  <si>
    <t>HSC</t>
  </si>
  <si>
    <t>D2000270027902799</t>
  </si>
  <si>
    <t>Hawaiian Holdings Inc</t>
  </si>
  <si>
    <t>HA.OQ</t>
  </si>
  <si>
    <t>HA UQ</t>
  </si>
  <si>
    <t>US4198791018</t>
  </si>
  <si>
    <t>HA</t>
  </si>
  <si>
    <t>Healthcare Services Group Inc</t>
  </si>
  <si>
    <t>HCSG.OQ</t>
  </si>
  <si>
    <t>HCSG UQ</t>
  </si>
  <si>
    <t>US4219061086</t>
  </si>
  <si>
    <t>HCSG</t>
  </si>
  <si>
    <t>Heidrick &amp; Struggles Intl Inc</t>
  </si>
  <si>
    <t>HSII.OQ</t>
  </si>
  <si>
    <t>HSII UQ</t>
  </si>
  <si>
    <t>US4228191023</t>
  </si>
  <si>
    <t>HSII</t>
  </si>
  <si>
    <t>D2000270027902793</t>
  </si>
  <si>
    <t>Hillenbrand Inc</t>
  </si>
  <si>
    <t>HI.N</t>
  </si>
  <si>
    <t>HI UN</t>
  </si>
  <si>
    <t>US4315711089</t>
  </si>
  <si>
    <t>B2QGDP1</t>
  </si>
  <si>
    <t>HI</t>
  </si>
  <si>
    <t>Hub Group Inc A</t>
  </si>
  <si>
    <t>HUBG.OQ</t>
  </si>
  <si>
    <t>HUBG UQ</t>
  </si>
  <si>
    <t>US4433201062</t>
  </si>
  <si>
    <t>HUBG</t>
  </si>
  <si>
    <t>D2000270027702777</t>
  </si>
  <si>
    <t>Insteel Industries Inc</t>
  </si>
  <si>
    <t>IIIN.N</t>
  </si>
  <si>
    <t>IIIN UN</t>
  </si>
  <si>
    <t>45774W108</t>
  </si>
  <si>
    <t>US45774W1080</t>
  </si>
  <si>
    <t>IIIN</t>
  </si>
  <si>
    <t>Interface Inc</t>
  </si>
  <si>
    <t>TILE.OQ</t>
  </si>
  <si>
    <t>TILE UQ</t>
  </si>
  <si>
    <t>US4586653044</t>
  </si>
  <si>
    <t>B86V808</t>
  </si>
  <si>
    <t>TILE</t>
  </si>
  <si>
    <t>John Bean Technologies Corp</t>
  </si>
  <si>
    <t>JBT.N</t>
  </si>
  <si>
    <t>JBT UN</t>
  </si>
  <si>
    <t>US4778391049</t>
  </si>
  <si>
    <t>B3BRJZ8</t>
  </si>
  <si>
    <t>JBT</t>
  </si>
  <si>
    <t>KAR Auction Services Inc</t>
  </si>
  <si>
    <t>KAR.N</t>
  </si>
  <si>
    <t>KAR UN</t>
  </si>
  <si>
    <t>48238T109</t>
  </si>
  <si>
    <t>US48238T1097</t>
  </si>
  <si>
    <t>B4Y1MH7</t>
  </si>
  <si>
    <t>KAR</t>
  </si>
  <si>
    <t>D5000530053705377</t>
  </si>
  <si>
    <t>Kaman Corp A</t>
  </si>
  <si>
    <t>KAMN.N</t>
  </si>
  <si>
    <t>KAMN UN</t>
  </si>
  <si>
    <t>US4835481031</t>
  </si>
  <si>
    <t>KAMN</t>
  </si>
  <si>
    <t>Kelly Services A</t>
  </si>
  <si>
    <t>KELYA.OQ</t>
  </si>
  <si>
    <t>KELYA UQ</t>
  </si>
  <si>
    <t>US4881522084</t>
  </si>
  <si>
    <t>KELYA</t>
  </si>
  <si>
    <t>Korn Ferry</t>
  </si>
  <si>
    <t>KFY.N</t>
  </si>
  <si>
    <t>KFY UN</t>
  </si>
  <si>
    <t>US5006432000</t>
  </si>
  <si>
    <t>KFY</t>
  </si>
  <si>
    <t>Lindsay Corporation</t>
  </si>
  <si>
    <t>LNN.N</t>
  </si>
  <si>
    <t>LNN UN</t>
  </si>
  <si>
    <t>US5355551061</t>
  </si>
  <si>
    <t>LNN</t>
  </si>
  <si>
    <t>MYR GROUP</t>
  </si>
  <si>
    <t>MYRG.OQ</t>
  </si>
  <si>
    <t>MYRG UQ</t>
  </si>
  <si>
    <t>55405W104</t>
  </si>
  <si>
    <t>US55405W1045</t>
  </si>
  <si>
    <t>B3CLS18</t>
  </si>
  <si>
    <t>MYRG</t>
  </si>
  <si>
    <t>Matson Inc.</t>
  </si>
  <si>
    <t>MATX.N</t>
  </si>
  <si>
    <t>MATX UN</t>
  </si>
  <si>
    <t>57686G105</t>
  </si>
  <si>
    <t>US57686G1058</t>
  </si>
  <si>
    <t>B8GNC91</t>
  </si>
  <si>
    <t>MATX</t>
  </si>
  <si>
    <t>D2000270027702773</t>
  </si>
  <si>
    <t>Matthews Intl Corp A</t>
  </si>
  <si>
    <t>MATW.OQ</t>
  </si>
  <si>
    <t>MATW UQ</t>
  </si>
  <si>
    <t>US5771281012</t>
  </si>
  <si>
    <t>MATW</t>
  </si>
  <si>
    <t>MillerKnoll, Inc.</t>
  </si>
  <si>
    <t>MLKN.OQ</t>
  </si>
  <si>
    <t>MLKN UQ</t>
  </si>
  <si>
    <t>US6005441000</t>
  </si>
  <si>
    <t>MLKN</t>
  </si>
  <si>
    <t>Moog Inc A</t>
  </si>
  <si>
    <t>MOGa.N</t>
  </si>
  <si>
    <t>MOG/A UN</t>
  </si>
  <si>
    <t>US6153942023</t>
  </si>
  <si>
    <t>MOG.A</t>
  </si>
  <si>
    <t>Mueller Industries</t>
  </si>
  <si>
    <t>MLI.N</t>
  </si>
  <si>
    <t>MLI UN</t>
  </si>
  <si>
    <t>US6247561029</t>
  </si>
  <si>
    <t>MLI</t>
  </si>
  <si>
    <t>NOW Inc.</t>
  </si>
  <si>
    <t>DNOW.N</t>
  </si>
  <si>
    <t>DNOW UN</t>
  </si>
  <si>
    <t>67011P100</t>
  </si>
  <si>
    <t>US67011P1003</t>
  </si>
  <si>
    <t>BMH0MV1</t>
  </si>
  <si>
    <t>DNOW</t>
  </si>
  <si>
    <t>NV5 Global Inc</t>
  </si>
  <si>
    <t>NVEE.OQ</t>
  </si>
  <si>
    <t>NVEE UQ</t>
  </si>
  <si>
    <t>62945V109</t>
  </si>
  <si>
    <t>US62945V1098</t>
  </si>
  <si>
    <t>BF5ZVB2</t>
  </si>
  <si>
    <t>NVEE</t>
  </si>
  <si>
    <t>National Presto Industries</t>
  </si>
  <si>
    <t>NPK.N</t>
  </si>
  <si>
    <t>NPK UN</t>
  </si>
  <si>
    <t>US6372151042</t>
  </si>
  <si>
    <t>NPK</t>
  </si>
  <si>
    <t>PGT Innovations, Inc</t>
  </si>
  <si>
    <t>PGTI.N</t>
  </si>
  <si>
    <t>PGTI UN</t>
  </si>
  <si>
    <t>69336V101</t>
  </si>
  <si>
    <t>US69336V1017</t>
  </si>
  <si>
    <t>B17V2N9</t>
  </si>
  <si>
    <t>PGTI</t>
  </si>
  <si>
    <t>Park Aerospace</t>
  </si>
  <si>
    <t>PKE.N</t>
  </si>
  <si>
    <t>PKE UN</t>
  </si>
  <si>
    <t>70014A104</t>
  </si>
  <si>
    <t>US70014A1043</t>
  </si>
  <si>
    <t>BK9TGC1</t>
  </si>
  <si>
    <t>PKE</t>
  </si>
  <si>
    <t>Pitney Bowes Inc</t>
  </si>
  <si>
    <t>PBI.N</t>
  </si>
  <si>
    <t>PBI UN</t>
  </si>
  <si>
    <t>US7244791007</t>
  </si>
  <si>
    <t>PBI</t>
  </si>
  <si>
    <t>D9000950095709574</t>
  </si>
  <si>
    <t>Powell Industries</t>
  </si>
  <si>
    <t>POWL.OQ</t>
  </si>
  <si>
    <t>POWL UQ</t>
  </si>
  <si>
    <t>US7391281067</t>
  </si>
  <si>
    <t>POWL</t>
  </si>
  <si>
    <t>Proto Labs Inc</t>
  </si>
  <si>
    <t>PRLB.N</t>
  </si>
  <si>
    <t>PRLB UN</t>
  </si>
  <si>
    <t>US7437131094</t>
  </si>
  <si>
    <t>B6T6J81</t>
  </si>
  <si>
    <t>PRLB</t>
  </si>
  <si>
    <t>Quanex Building Products Corporation</t>
  </si>
  <si>
    <t>NX.N</t>
  </si>
  <si>
    <t>NX UN</t>
  </si>
  <si>
    <t>US7476191041</t>
  </si>
  <si>
    <t>B2QXCJ9</t>
  </si>
  <si>
    <t>NX</t>
  </si>
  <si>
    <t>Resideo Technologies Inc</t>
  </si>
  <si>
    <t>REZI.N</t>
  </si>
  <si>
    <t>REZI UN</t>
  </si>
  <si>
    <t>76118Y104</t>
  </si>
  <si>
    <t>US76118Y1047</t>
  </si>
  <si>
    <t>BFD1TJ6</t>
  </si>
  <si>
    <t>REZI</t>
  </si>
  <si>
    <t>Resources Connection Inc</t>
  </si>
  <si>
    <t>RGP.OQ</t>
  </si>
  <si>
    <t>RGP UQ</t>
  </si>
  <si>
    <t>76122Q105</t>
  </si>
  <si>
    <t>US76122Q1058</t>
  </si>
  <si>
    <t>RGP</t>
  </si>
  <si>
    <t>SPX Technologies, Inc.</t>
  </si>
  <si>
    <t>SPXC.N</t>
  </si>
  <si>
    <t>SPXC UN</t>
  </si>
  <si>
    <t>US78473E1038</t>
  </si>
  <si>
    <t>BQ1L7V3</t>
  </si>
  <si>
    <t>SPXC</t>
  </si>
  <si>
    <t>SkyWest Inc</t>
  </si>
  <si>
    <t>SKYW.OQ</t>
  </si>
  <si>
    <t>SKYW UQ</t>
  </si>
  <si>
    <t>US8308791024</t>
  </si>
  <si>
    <t>SKYW</t>
  </si>
  <si>
    <t>Standex Intl Corp</t>
  </si>
  <si>
    <t>SXI.N</t>
  </si>
  <si>
    <t>SXI UN</t>
  </si>
  <si>
    <t>US8542311076</t>
  </si>
  <si>
    <t>SXI</t>
  </si>
  <si>
    <t>Sun Country Airlines Holdings, Inc.</t>
  </si>
  <si>
    <t>SNCY.OQ</t>
  </si>
  <si>
    <t>SNCY UQ</t>
  </si>
  <si>
    <t>US8666831057</t>
  </si>
  <si>
    <t>BM8TFC9</t>
  </si>
  <si>
    <t>SNCY</t>
  </si>
  <si>
    <t>Tennant Co</t>
  </si>
  <si>
    <t>TNC.N</t>
  </si>
  <si>
    <t>TNC UN</t>
  </si>
  <si>
    <t>US8803451033</t>
  </si>
  <si>
    <t>TNC</t>
  </si>
  <si>
    <t>Titan Intl Inc</t>
  </si>
  <si>
    <t>TWI.N</t>
  </si>
  <si>
    <t>TWI UN</t>
  </si>
  <si>
    <t>88830M102</t>
  </si>
  <si>
    <t>US88830M1027</t>
  </si>
  <si>
    <t>TWI</t>
  </si>
  <si>
    <t>Trinity Industries Inc</t>
  </si>
  <si>
    <t>TRN.N</t>
  </si>
  <si>
    <t>TRN UN</t>
  </si>
  <si>
    <t>US8965221091</t>
  </si>
  <si>
    <t>TRN</t>
  </si>
  <si>
    <t>Triumph Group Inc</t>
  </si>
  <si>
    <t>TGI.N</t>
  </si>
  <si>
    <t>TGI UN</t>
  </si>
  <si>
    <t>US8968181011</t>
  </si>
  <si>
    <t>TGI</t>
  </si>
  <si>
    <t>TrueBlue Inc</t>
  </si>
  <si>
    <t>TBI.N</t>
  </si>
  <si>
    <t>TBI UN</t>
  </si>
  <si>
    <t>89785X101</t>
  </si>
  <si>
    <t>US89785X1019</t>
  </si>
  <si>
    <t>TBI</t>
  </si>
  <si>
    <t>UFP Industries, Inc</t>
  </si>
  <si>
    <t>UFPI.OQ</t>
  </si>
  <si>
    <t>UFPI UQ</t>
  </si>
  <si>
    <t>90278Q108</t>
  </si>
  <si>
    <t>US90278Q1085</t>
  </si>
  <si>
    <t>BMQ60Q1</t>
  </si>
  <si>
    <t>UFPI</t>
  </si>
  <si>
    <t>Unifirst Corp</t>
  </si>
  <si>
    <t>UNF.N</t>
  </si>
  <si>
    <t>UNF UN</t>
  </si>
  <si>
    <t>US9047081040</t>
  </si>
  <si>
    <t>UNF</t>
  </si>
  <si>
    <t>Veritiv Corporation</t>
  </si>
  <si>
    <t>VRTV.N</t>
  </si>
  <si>
    <t>VRTV UN</t>
  </si>
  <si>
    <t>US9234541020</t>
  </si>
  <si>
    <t>BNBKSP0</t>
  </si>
  <si>
    <t>VRTV</t>
  </si>
  <si>
    <t>Viad Corp</t>
  </si>
  <si>
    <t>VVI.N</t>
  </si>
  <si>
    <t>VVI UN</t>
  </si>
  <si>
    <t>92552R406</t>
  </si>
  <si>
    <t>US92552R4065</t>
  </si>
  <si>
    <t>B01KGF5</t>
  </si>
  <si>
    <t>VVI</t>
  </si>
  <si>
    <t>Wabash National Corp</t>
  </si>
  <si>
    <t>WNC.N</t>
  </si>
  <si>
    <t>WNC UN</t>
  </si>
  <si>
    <t>US9295661071</t>
  </si>
  <si>
    <t>WNC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</si>
</sst>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xf numFmtId="0" fontId="10" fillId="2" borderId="14" xfId="0" applyFont="1" applyFill="1" applyBorder="1"/>
    <xf numFmtId="0" fontId="0" fillId="0" borderId="0" xfId="0" applyAlignment="1">
      <alignment wrapText="1"/>
    </xf>
    <xf numFmtId="164" fontId="0" fillId="0" borderId="0" xfId="0" applyNumberFormat="1" applyAlignment="1">
      <alignment wrapText="1"/>
    </xf>
    <xf numFmtId="0" fontId="13" fillId="8" borderId="15" xfId="0" applyFont="1" applyFill="1" applyBorder="1" applyAlignment="1"/>
    <xf numFmtId="0" fontId="13" fillId="8" borderId="16" xfId="0" applyFont="1" applyFill="1" applyBorder="1" applyAlignment="1"/>
    <xf numFmtId="0" fontId="13" fillId="8" borderId="17" xfId="0" applyFont="1" applyFill="1" applyBorder="1" applyAlignme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0</v>
      </c>
      <c r="B1" s="65"/>
      <c r="C1" s="65"/>
      <c r="D1" s="65"/>
      <c r="E1" s="65"/>
      <c r="F1" s="65"/>
      <c r="G1" s="65"/>
      <c r="H1" s="66"/>
    </row>
    <row r="2" spans="1:8" x14ac:dyDescent="0.25">
      <c r="A2" s="32" t="s">
        <v>1</v>
      </c>
      <c r="B2" s="33"/>
      <c r="C2" s="33"/>
      <c r="D2" s="33"/>
      <c r="E2" s="33"/>
      <c r="F2" s="33"/>
      <c r="G2" s="33"/>
      <c r="H2" s="34"/>
    </row>
    <row r="3" spans="1:8" ht="15.6" customHeight="1" x14ac:dyDescent="0.25">
      <c r="A3" s="67" t="s">
        <v>2</v>
      </c>
      <c r="B3" s="67"/>
      <c r="C3" s="67"/>
      <c r="D3" s="67"/>
      <c r="E3" s="67"/>
      <c r="F3" s="67"/>
      <c r="G3" s="67"/>
      <c r="H3" s="68"/>
    </row>
    <row r="4" spans="1:8" ht="16.899999999999999" customHeight="1" x14ac:dyDescent="0.25">
      <c r="A4" s="35" t="s">
        <v>3</v>
      </c>
      <c r="B4" s="36"/>
      <c r="D4" s="36"/>
      <c r="E4" s="36" t="s">
        <v>4</v>
      </c>
      <c r="F4" s="36" t="s">
        <v>4</v>
      </c>
      <c r="G4" s="36" t="s">
        <v>4</v>
      </c>
      <c r="H4" s="37" t="s">
        <v>4</v>
      </c>
    </row>
    <row r="5" spans="1:8" ht="15.75" thickBot="1" x14ac:dyDescent="0.3">
      <c r="A5" s="71" t="s">
        <v>5</v>
      </c>
      <c r="B5" s="72"/>
      <c r="C5" s="72" t="s">
        <v>6</v>
      </c>
      <c r="D5" s="72"/>
      <c r="E5" s="72" t="s">
        <v>7</v>
      </c>
      <c r="F5" s="72"/>
      <c r="G5" s="72" t="s">
        <v>8</v>
      </c>
      <c r="H5" s="73"/>
    </row>
    <row r="6" spans="1:8" x14ac:dyDescent="0.25">
      <c r="A6" s="38">
        <v>10</v>
      </c>
      <c r="B6" s="38" t="s">
        <v>9</v>
      </c>
      <c r="C6" s="38">
        <v>1010</v>
      </c>
      <c r="D6" s="38" t="s">
        <v>9</v>
      </c>
      <c r="E6" s="38">
        <v>101010</v>
      </c>
      <c r="F6" s="38" t="s">
        <v>10</v>
      </c>
      <c r="G6" s="38">
        <v>10101010</v>
      </c>
      <c r="H6" s="39" t="s">
        <v>11</v>
      </c>
    </row>
    <row r="7" spans="1:8" x14ac:dyDescent="0.25">
      <c r="A7" s="40"/>
      <c r="B7" s="40"/>
      <c r="C7" s="40"/>
      <c r="D7" s="40"/>
      <c r="E7" s="40"/>
      <c r="F7" s="40"/>
      <c r="G7" s="40"/>
      <c r="H7" s="41" t="s">
        <v>12</v>
      </c>
    </row>
    <row r="8" spans="1:8" x14ac:dyDescent="0.25">
      <c r="A8" s="38"/>
      <c r="B8" s="38"/>
      <c r="C8" s="38"/>
      <c r="D8" s="38"/>
      <c r="E8" s="38"/>
      <c r="F8" s="38"/>
      <c r="G8" s="38">
        <v>10101020</v>
      </c>
      <c r="H8" s="42" t="s">
        <v>13</v>
      </c>
    </row>
    <row r="9" spans="1:8" ht="26.25" x14ac:dyDescent="0.25">
      <c r="A9" s="40"/>
      <c r="B9" s="40"/>
      <c r="C9" s="40"/>
      <c r="D9" s="40"/>
      <c r="E9" s="40"/>
      <c r="F9" s="40"/>
      <c r="G9" s="40"/>
      <c r="H9" s="41" t="s">
        <v>14</v>
      </c>
    </row>
    <row r="10" spans="1:8" x14ac:dyDescent="0.25">
      <c r="A10" s="38"/>
      <c r="B10" s="38"/>
      <c r="C10" s="38"/>
      <c r="D10" s="38"/>
      <c r="E10" s="38">
        <v>101020</v>
      </c>
      <c r="F10" s="38" t="s">
        <v>15</v>
      </c>
      <c r="G10" s="38">
        <v>10102010</v>
      </c>
      <c r="H10" s="42" t="s">
        <v>16</v>
      </c>
    </row>
    <row r="11" spans="1:8" ht="26.25" x14ac:dyDescent="0.25">
      <c r="A11" s="40"/>
      <c r="B11" s="40"/>
      <c r="C11" s="40"/>
      <c r="D11" s="40"/>
      <c r="E11" s="40"/>
      <c r="F11" s="40"/>
      <c r="G11" s="40"/>
      <c r="H11" s="41" t="s">
        <v>17</v>
      </c>
    </row>
    <row r="12" spans="1:8" x14ac:dyDescent="0.25">
      <c r="A12" s="38"/>
      <c r="B12" s="38"/>
      <c r="C12" s="38"/>
      <c r="D12" s="38"/>
      <c r="E12" s="38"/>
      <c r="F12" s="38"/>
      <c r="G12" s="38">
        <v>10102020</v>
      </c>
      <c r="H12" s="42" t="s">
        <v>18</v>
      </c>
    </row>
    <row r="13" spans="1:8" x14ac:dyDescent="0.25">
      <c r="A13" s="40" t="s">
        <v>4</v>
      </c>
      <c r="B13" s="40"/>
      <c r="C13" s="40"/>
      <c r="D13" s="40"/>
      <c r="E13" s="40"/>
      <c r="F13" s="40"/>
      <c r="G13" s="40"/>
      <c r="H13" s="41" t="s">
        <v>19</v>
      </c>
    </row>
    <row r="14" spans="1:8" x14ac:dyDescent="0.25">
      <c r="A14" s="38" t="s">
        <v>4</v>
      </c>
      <c r="B14" s="38"/>
      <c r="C14" s="38"/>
      <c r="D14" s="38"/>
      <c r="E14" s="38"/>
      <c r="F14" s="38"/>
      <c r="G14" s="38">
        <v>10102030</v>
      </c>
      <c r="H14" s="42" t="s">
        <v>20</v>
      </c>
    </row>
    <row r="15" spans="1:8" ht="26.25" x14ac:dyDescent="0.25">
      <c r="A15" s="40" t="s">
        <v>4</v>
      </c>
      <c r="B15" s="40"/>
      <c r="C15" s="40"/>
      <c r="D15" s="40"/>
      <c r="E15" s="40"/>
      <c r="F15" s="40"/>
      <c r="G15" s="40"/>
      <c r="H15" s="41" t="s">
        <v>21</v>
      </c>
    </row>
    <row r="16" spans="1:8" x14ac:dyDescent="0.25">
      <c r="A16" s="40" t="s">
        <v>4</v>
      </c>
      <c r="B16" s="40"/>
      <c r="C16" s="40"/>
      <c r="D16" s="40"/>
      <c r="E16" s="40"/>
      <c r="F16" s="40"/>
      <c r="G16" s="38">
        <v>10102040</v>
      </c>
      <c r="H16" s="42" t="s">
        <v>22</v>
      </c>
    </row>
    <row r="17" spans="1:8" ht="26.25" x14ac:dyDescent="0.25">
      <c r="A17" s="40" t="s">
        <v>4</v>
      </c>
      <c r="B17" s="40"/>
      <c r="C17" s="40"/>
      <c r="D17" s="40"/>
      <c r="E17" s="40"/>
      <c r="F17" s="40"/>
      <c r="G17" s="38"/>
      <c r="H17" s="41" t="s">
        <v>23</v>
      </c>
    </row>
    <row r="18" spans="1:8" x14ac:dyDescent="0.25">
      <c r="A18" s="40" t="s">
        <v>4</v>
      </c>
      <c r="B18" s="40"/>
      <c r="C18" s="40"/>
      <c r="D18" s="40"/>
      <c r="E18" s="40"/>
      <c r="F18" s="40"/>
      <c r="G18" s="38">
        <v>10102050</v>
      </c>
      <c r="H18" s="42" t="s">
        <v>24</v>
      </c>
    </row>
    <row r="19" spans="1:8" ht="39" x14ac:dyDescent="0.25">
      <c r="A19" s="40" t="s">
        <v>4</v>
      </c>
      <c r="B19" s="40"/>
      <c r="C19" s="40"/>
      <c r="D19" s="40"/>
      <c r="E19" s="40"/>
      <c r="F19" s="40"/>
      <c r="G19" s="38"/>
      <c r="H19" s="41" t="s">
        <v>25</v>
      </c>
    </row>
    <row r="20" spans="1:8" x14ac:dyDescent="0.25">
      <c r="A20" s="38">
        <v>15</v>
      </c>
      <c r="B20" s="38" t="s">
        <v>26</v>
      </c>
      <c r="C20" s="38">
        <v>1510</v>
      </c>
      <c r="D20" s="38" t="s">
        <v>26</v>
      </c>
      <c r="E20" s="38">
        <v>151010</v>
      </c>
      <c r="F20" s="38" t="s">
        <v>27</v>
      </c>
      <c r="G20" s="38">
        <v>15101010</v>
      </c>
      <c r="H20" s="42" t="s">
        <v>28</v>
      </c>
    </row>
    <row r="21" spans="1:8" ht="39" x14ac:dyDescent="0.25">
      <c r="A21" s="40" t="s">
        <v>4</v>
      </c>
      <c r="B21" s="40"/>
      <c r="C21" s="40"/>
      <c r="D21" s="40"/>
      <c r="E21" s="40"/>
      <c r="F21" s="40"/>
      <c r="G21" s="40"/>
      <c r="H21" s="41" t="s">
        <v>29</v>
      </c>
    </row>
    <row r="22" spans="1:8" x14ac:dyDescent="0.25">
      <c r="A22" s="38" t="s">
        <v>4</v>
      </c>
      <c r="B22" s="38"/>
      <c r="C22" s="38"/>
      <c r="D22" s="38"/>
      <c r="E22" s="38"/>
      <c r="F22" s="38"/>
      <c r="G22" s="38">
        <v>15101020</v>
      </c>
      <c r="H22" s="42" t="s">
        <v>30</v>
      </c>
    </row>
    <row r="23" spans="1:8" ht="26.25" x14ac:dyDescent="0.25">
      <c r="A23" s="40" t="s">
        <v>4</v>
      </c>
      <c r="B23" s="40"/>
      <c r="C23" s="40"/>
      <c r="D23" s="40"/>
      <c r="E23" s="40"/>
      <c r="F23" s="40"/>
      <c r="G23" s="40"/>
      <c r="H23" s="41" t="s">
        <v>31</v>
      </c>
    </row>
    <row r="24" spans="1:8" x14ac:dyDescent="0.25">
      <c r="A24" s="38" t="s">
        <v>4</v>
      </c>
      <c r="B24" s="38"/>
      <c r="C24" s="38"/>
      <c r="D24" s="38"/>
      <c r="E24" s="38"/>
      <c r="F24" s="38"/>
      <c r="G24" s="38">
        <v>15101030</v>
      </c>
      <c r="H24" s="42" t="s">
        <v>32</v>
      </c>
    </row>
    <row r="25" spans="1:8" x14ac:dyDescent="0.25">
      <c r="A25" s="40" t="s">
        <v>4</v>
      </c>
      <c r="B25" s="40"/>
      <c r="C25" s="40"/>
      <c r="D25" s="40"/>
      <c r="E25" s="40"/>
      <c r="F25" s="40"/>
      <c r="G25" s="40"/>
      <c r="H25" s="41" t="s">
        <v>33</v>
      </c>
    </row>
    <row r="26" spans="1:8" x14ac:dyDescent="0.25">
      <c r="A26" s="38" t="s">
        <v>4</v>
      </c>
      <c r="B26" s="38"/>
      <c r="C26" s="38"/>
      <c r="D26" s="38"/>
      <c r="E26" s="38"/>
      <c r="F26" s="38"/>
      <c r="G26" s="38">
        <v>15101040</v>
      </c>
      <c r="H26" s="42" t="s">
        <v>34</v>
      </c>
    </row>
    <row r="27" spans="1:8" x14ac:dyDescent="0.25">
      <c r="A27" s="40" t="s">
        <v>4</v>
      </c>
      <c r="B27" s="40"/>
      <c r="C27" s="40"/>
      <c r="D27" s="40"/>
      <c r="E27" s="40"/>
      <c r="F27" s="40"/>
      <c r="G27" s="40"/>
      <c r="H27" s="41" t="s">
        <v>35</v>
      </c>
    </row>
    <row r="28" spans="1:8" x14ac:dyDescent="0.25">
      <c r="A28" s="38" t="s">
        <v>4</v>
      </c>
      <c r="B28" s="38"/>
      <c r="C28" s="38"/>
      <c r="D28" s="38"/>
      <c r="E28" s="38"/>
      <c r="F28" s="38"/>
      <c r="G28" s="38">
        <v>15101050</v>
      </c>
      <c r="H28" s="42" t="s">
        <v>36</v>
      </c>
    </row>
    <row r="29" spans="1:8" ht="26.25" x14ac:dyDescent="0.25">
      <c r="A29" s="40" t="s">
        <v>4</v>
      </c>
      <c r="B29" s="40"/>
      <c r="C29" s="40"/>
      <c r="D29" s="40"/>
      <c r="E29" s="40"/>
      <c r="F29" s="40"/>
      <c r="G29" s="40"/>
      <c r="H29" s="41" t="s">
        <v>37</v>
      </c>
    </row>
    <row r="30" spans="1:8" x14ac:dyDescent="0.25">
      <c r="A30" s="38" t="s">
        <v>4</v>
      </c>
      <c r="B30" s="38"/>
      <c r="C30" s="38"/>
      <c r="D30" s="38"/>
      <c r="E30" s="38">
        <v>151020</v>
      </c>
      <c r="F30" s="38" t="s">
        <v>38</v>
      </c>
      <c r="G30" s="38">
        <v>15102010</v>
      </c>
      <c r="H30" s="42" t="s">
        <v>38</v>
      </c>
    </row>
    <row r="31" spans="1:8" ht="26.25" x14ac:dyDescent="0.25">
      <c r="A31" s="40" t="s">
        <v>4</v>
      </c>
      <c r="B31" s="40"/>
      <c r="C31" s="40"/>
      <c r="D31" s="40"/>
      <c r="E31" s="40"/>
      <c r="F31" s="40"/>
      <c r="G31" s="40"/>
      <c r="H31" s="41" t="s">
        <v>39</v>
      </c>
    </row>
    <row r="32" spans="1:8" x14ac:dyDescent="0.25">
      <c r="A32" s="38" t="s">
        <v>4</v>
      </c>
      <c r="B32" s="38"/>
      <c r="C32" s="38"/>
      <c r="D32" s="38"/>
      <c r="E32" s="38">
        <v>151030</v>
      </c>
      <c r="F32" s="38" t="s">
        <v>40</v>
      </c>
      <c r="G32" s="43">
        <v>15103010</v>
      </c>
      <c r="H32" s="44" t="s">
        <v>41</v>
      </c>
    </row>
    <row r="33" spans="1:8" x14ac:dyDescent="0.25">
      <c r="A33" s="40" t="s">
        <v>4</v>
      </c>
      <c r="B33" s="40"/>
      <c r="C33" s="40"/>
      <c r="D33" s="40"/>
      <c r="E33" s="40"/>
      <c r="F33" s="40"/>
      <c r="G33" s="40"/>
      <c r="H33" s="41" t="s">
        <v>42</v>
      </c>
    </row>
    <row r="34" spans="1:8" x14ac:dyDescent="0.25">
      <c r="A34" s="38" t="s">
        <v>4</v>
      </c>
      <c r="B34" s="38"/>
      <c r="C34" s="38"/>
      <c r="D34" s="38"/>
      <c r="E34" s="38"/>
      <c r="F34" s="38"/>
      <c r="G34" s="43">
        <v>15103020</v>
      </c>
      <c r="H34" s="44" t="s">
        <v>43</v>
      </c>
    </row>
    <row r="35" spans="1:8" x14ac:dyDescent="0.25">
      <c r="A35" s="40" t="s">
        <v>4</v>
      </c>
      <c r="B35" s="40"/>
      <c r="C35" s="40"/>
      <c r="D35" s="40"/>
      <c r="E35" s="40"/>
      <c r="F35" s="40"/>
      <c r="G35" s="40"/>
      <c r="H35" s="41" t="s">
        <v>44</v>
      </c>
    </row>
    <row r="36" spans="1:8" x14ac:dyDescent="0.25">
      <c r="A36" s="40" t="s">
        <v>4</v>
      </c>
      <c r="B36" s="40"/>
      <c r="C36" s="40"/>
      <c r="D36" s="40"/>
      <c r="E36" s="38">
        <v>151040</v>
      </c>
      <c r="F36" s="38" t="s">
        <v>45</v>
      </c>
      <c r="G36" s="38">
        <v>15104010</v>
      </c>
      <c r="H36" s="42" t="s">
        <v>46</v>
      </c>
    </row>
    <row r="37" spans="1:8" ht="26.25" x14ac:dyDescent="0.25">
      <c r="A37" s="40" t="s">
        <v>4</v>
      </c>
      <c r="B37" s="40"/>
      <c r="C37" s="40"/>
      <c r="D37" s="40"/>
      <c r="E37" s="40"/>
      <c r="F37" s="40"/>
      <c r="G37" s="40"/>
      <c r="H37" s="41" t="s">
        <v>47</v>
      </c>
    </row>
    <row r="38" spans="1:8" x14ac:dyDescent="0.25">
      <c r="A38" s="38" t="s">
        <v>4</v>
      </c>
      <c r="B38" s="38"/>
      <c r="C38" s="38"/>
      <c r="D38" s="38"/>
      <c r="E38" s="38"/>
      <c r="F38" s="38"/>
      <c r="G38" s="38">
        <v>15104020</v>
      </c>
      <c r="H38" s="42" t="s">
        <v>48</v>
      </c>
    </row>
    <row r="39" spans="1:8" ht="39" x14ac:dyDescent="0.25">
      <c r="A39" s="40" t="s">
        <v>4</v>
      </c>
      <c r="B39" s="40"/>
      <c r="C39" s="40"/>
      <c r="D39" s="40"/>
      <c r="E39" s="40"/>
      <c r="F39" s="40"/>
      <c r="G39" s="40"/>
      <c r="H39" s="41" t="s">
        <v>49</v>
      </c>
    </row>
    <row r="40" spans="1:8" x14ac:dyDescent="0.25">
      <c r="A40" s="40" t="s">
        <v>4</v>
      </c>
      <c r="B40" s="40"/>
      <c r="C40" s="40"/>
      <c r="D40" s="40"/>
      <c r="E40" s="40"/>
      <c r="F40" s="40"/>
      <c r="G40" s="38">
        <v>15104025</v>
      </c>
      <c r="H40" s="42" t="s">
        <v>50</v>
      </c>
    </row>
    <row r="41" spans="1:8" x14ac:dyDescent="0.25">
      <c r="A41" s="40" t="s">
        <v>4</v>
      </c>
      <c r="B41" s="40"/>
      <c r="C41" s="40"/>
      <c r="D41" s="40"/>
      <c r="E41" s="40"/>
      <c r="F41" s="40"/>
      <c r="G41" s="40"/>
      <c r="H41" s="41" t="s">
        <v>51</v>
      </c>
    </row>
    <row r="42" spans="1:8" x14ac:dyDescent="0.25">
      <c r="A42" s="38" t="s">
        <v>4</v>
      </c>
      <c r="B42" s="38"/>
      <c r="C42" s="38"/>
      <c r="D42" s="38"/>
      <c r="E42" s="38"/>
      <c r="F42" s="38"/>
      <c r="G42" s="38">
        <v>15104030</v>
      </c>
      <c r="H42" s="42" t="s">
        <v>52</v>
      </c>
    </row>
    <row r="43" spans="1:8" ht="26.25" x14ac:dyDescent="0.25">
      <c r="A43" s="40" t="s">
        <v>4</v>
      </c>
      <c r="B43" s="40"/>
      <c r="C43" s="40"/>
      <c r="D43" s="40"/>
      <c r="E43" s="40"/>
      <c r="F43" s="40"/>
      <c r="G43" s="40"/>
      <c r="H43" s="41" t="s">
        <v>53</v>
      </c>
    </row>
    <row r="44" spans="1:8" x14ac:dyDescent="0.25">
      <c r="A44" s="38" t="s">
        <v>4</v>
      </c>
      <c r="B44" s="38"/>
      <c r="C44" s="38"/>
      <c r="D44" s="38"/>
      <c r="E44" s="38"/>
      <c r="F44" s="38"/>
      <c r="G44" s="38">
        <v>15104040</v>
      </c>
      <c r="H44" s="42" t="s">
        <v>54</v>
      </c>
    </row>
    <row r="45" spans="1:8" x14ac:dyDescent="0.25">
      <c r="A45" s="40" t="s">
        <v>4</v>
      </c>
      <c r="B45" s="40"/>
      <c r="C45" s="40"/>
      <c r="D45" s="40"/>
      <c r="E45" s="40"/>
      <c r="F45" s="40"/>
      <c r="G45" s="40"/>
      <c r="H45" s="41" t="s">
        <v>55</v>
      </c>
    </row>
    <row r="46" spans="1:8" x14ac:dyDescent="0.25">
      <c r="A46" s="40" t="s">
        <v>4</v>
      </c>
      <c r="B46" s="40"/>
      <c r="C46" s="40"/>
      <c r="D46" s="40"/>
      <c r="E46" s="40"/>
      <c r="F46" s="40"/>
      <c r="G46" s="38">
        <v>15104045</v>
      </c>
      <c r="H46" s="42" t="s">
        <v>56</v>
      </c>
    </row>
    <row r="47" spans="1:8" x14ac:dyDescent="0.25">
      <c r="A47" s="40" t="s">
        <v>4</v>
      </c>
      <c r="B47" s="40"/>
      <c r="C47" s="40"/>
      <c r="D47" s="40"/>
      <c r="E47" s="40"/>
      <c r="F47" s="40"/>
      <c r="G47" s="40"/>
      <c r="H47" s="41" t="s">
        <v>57</v>
      </c>
    </row>
    <row r="48" spans="1:8" x14ac:dyDescent="0.25">
      <c r="A48" s="38" t="s">
        <v>4</v>
      </c>
      <c r="B48" s="38"/>
      <c r="C48" s="38"/>
      <c r="D48" s="38"/>
      <c r="E48" s="38"/>
      <c r="F48" s="38"/>
      <c r="G48" s="38">
        <v>15104050</v>
      </c>
      <c r="H48" s="42" t="s">
        <v>58</v>
      </c>
    </row>
    <row r="49" spans="1:8" x14ac:dyDescent="0.25">
      <c r="A49" s="40" t="s">
        <v>4</v>
      </c>
      <c r="B49" s="40"/>
      <c r="C49" s="40"/>
      <c r="D49" s="40"/>
      <c r="E49" s="40"/>
      <c r="F49" s="40"/>
      <c r="G49" s="40"/>
      <c r="H49" s="41" t="s">
        <v>59</v>
      </c>
    </row>
    <row r="50" spans="1:8" x14ac:dyDescent="0.25">
      <c r="A50" s="38" t="s">
        <v>4</v>
      </c>
      <c r="B50" s="38"/>
      <c r="C50" s="38"/>
      <c r="D50" s="38"/>
      <c r="E50" s="38">
        <v>151050</v>
      </c>
      <c r="F50" s="38" t="s">
        <v>60</v>
      </c>
      <c r="G50" s="38">
        <v>15105010</v>
      </c>
      <c r="H50" s="42" t="s">
        <v>61</v>
      </c>
    </row>
    <row r="51" spans="1:8" x14ac:dyDescent="0.25">
      <c r="A51" s="40" t="s">
        <v>4</v>
      </c>
      <c r="B51" s="40"/>
      <c r="C51" s="40"/>
      <c r="D51" s="40"/>
      <c r="E51" s="40"/>
      <c r="F51" s="40"/>
      <c r="G51" s="40"/>
      <c r="H51" s="41" t="s">
        <v>62</v>
      </c>
    </row>
    <row r="52" spans="1:8" x14ac:dyDescent="0.25">
      <c r="A52" s="38" t="s">
        <v>4</v>
      </c>
      <c r="B52" s="38"/>
      <c r="C52" s="38"/>
      <c r="D52" s="38"/>
      <c r="E52" s="38"/>
      <c r="F52" s="38"/>
      <c r="G52" s="38">
        <v>15105020</v>
      </c>
      <c r="H52" s="42" t="s">
        <v>63</v>
      </c>
    </row>
    <row r="53" spans="1:8" x14ac:dyDescent="0.25">
      <c r="A53" s="40" t="s">
        <v>4</v>
      </c>
      <c r="B53" s="40"/>
      <c r="C53" s="40"/>
      <c r="D53" s="40"/>
      <c r="E53" s="40"/>
      <c r="F53" s="40"/>
      <c r="G53" s="40"/>
      <c r="H53" s="41" t="s">
        <v>64</v>
      </c>
    </row>
    <row r="54" spans="1:8" x14ac:dyDescent="0.25">
      <c r="A54" s="38">
        <v>20</v>
      </c>
      <c r="B54" s="38" t="s">
        <v>65</v>
      </c>
      <c r="C54" s="38">
        <v>2010</v>
      </c>
      <c r="D54" s="38" t="s">
        <v>66</v>
      </c>
      <c r="E54" s="38">
        <v>201010</v>
      </c>
      <c r="F54" s="38" t="s">
        <v>67</v>
      </c>
      <c r="G54" s="38">
        <v>20101010</v>
      </c>
      <c r="H54" s="42" t="s">
        <v>67</v>
      </c>
    </row>
    <row r="55" spans="1:8" x14ac:dyDescent="0.25">
      <c r="A55" s="40" t="s">
        <v>4</v>
      </c>
      <c r="B55" s="40"/>
      <c r="C55" s="40"/>
      <c r="D55" s="40"/>
      <c r="E55" s="40"/>
      <c r="F55" s="40"/>
      <c r="G55" s="40"/>
      <c r="H55" s="41" t="s">
        <v>68</v>
      </c>
    </row>
    <row r="56" spans="1:8" x14ac:dyDescent="0.25">
      <c r="A56" s="38" t="s">
        <v>4</v>
      </c>
      <c r="B56" s="38"/>
      <c r="C56" s="38"/>
      <c r="D56" s="38"/>
      <c r="E56" s="38">
        <v>201020</v>
      </c>
      <c r="F56" s="38" t="s">
        <v>69</v>
      </c>
      <c r="G56" s="38">
        <v>20102010</v>
      </c>
      <c r="H56" s="42" t="s">
        <v>69</v>
      </c>
    </row>
    <row r="57" spans="1:8" ht="26.25" x14ac:dyDescent="0.25">
      <c r="A57" s="40" t="s">
        <v>4</v>
      </c>
      <c r="B57" s="40"/>
      <c r="C57" s="40"/>
      <c r="D57" s="40"/>
      <c r="E57" s="40"/>
      <c r="F57" s="40"/>
      <c r="G57" s="40"/>
      <c r="H57" s="41" t="s">
        <v>70</v>
      </c>
    </row>
    <row r="58" spans="1:8" x14ac:dyDescent="0.25">
      <c r="A58" s="38" t="s">
        <v>4</v>
      </c>
      <c r="B58" s="38"/>
      <c r="C58" s="38"/>
      <c r="D58" s="38"/>
      <c r="E58" s="38">
        <v>201030</v>
      </c>
      <c r="F58" s="38" t="s">
        <v>71</v>
      </c>
      <c r="G58" s="38">
        <v>20103010</v>
      </c>
      <c r="H58" s="42" t="s">
        <v>71</v>
      </c>
    </row>
    <row r="59" spans="1:8" ht="26.25" x14ac:dyDescent="0.25">
      <c r="A59" s="40" t="s">
        <v>4</v>
      </c>
      <c r="B59" s="40"/>
      <c r="C59" s="40"/>
      <c r="D59" s="40"/>
      <c r="E59" s="40"/>
      <c r="F59" s="40"/>
      <c r="G59" s="40"/>
      <c r="H59" s="41" t="s">
        <v>72</v>
      </c>
    </row>
    <row r="60" spans="1:8" x14ac:dyDescent="0.25">
      <c r="A60" s="38" t="s">
        <v>4</v>
      </c>
      <c r="B60" s="38"/>
      <c r="C60" s="38"/>
      <c r="D60" s="38"/>
      <c r="E60" s="38">
        <v>201040</v>
      </c>
      <c r="F60" s="38" t="s">
        <v>73</v>
      </c>
      <c r="G60" s="38">
        <v>20104010</v>
      </c>
      <c r="H60" s="42" t="s">
        <v>74</v>
      </c>
    </row>
    <row r="61" spans="1:8" x14ac:dyDescent="0.25">
      <c r="A61" s="40" t="s">
        <v>4</v>
      </c>
      <c r="B61" s="40"/>
      <c r="C61" s="40"/>
      <c r="D61" s="40"/>
      <c r="E61" s="40"/>
      <c r="F61" s="40"/>
      <c r="G61" s="40"/>
      <c r="H61" s="41" t="s">
        <v>75</v>
      </c>
    </row>
    <row r="62" spans="1:8" x14ac:dyDescent="0.25">
      <c r="A62" s="38" t="s">
        <v>4</v>
      </c>
      <c r="B62" s="38"/>
      <c r="C62" s="38"/>
      <c r="D62" s="38"/>
      <c r="E62" s="38"/>
      <c r="F62" s="38"/>
      <c r="G62" s="38">
        <v>20104020</v>
      </c>
      <c r="H62" s="42" t="s">
        <v>76</v>
      </c>
    </row>
    <row r="63" spans="1:8" ht="26.25" x14ac:dyDescent="0.25">
      <c r="A63" s="40" t="s">
        <v>4</v>
      </c>
      <c r="B63" s="40"/>
      <c r="C63" s="40"/>
      <c r="D63" s="40"/>
      <c r="E63" s="40"/>
      <c r="F63" s="40"/>
      <c r="G63" s="40"/>
      <c r="H63" s="41" t="s">
        <v>77</v>
      </c>
    </row>
    <row r="64" spans="1:8" x14ac:dyDescent="0.25">
      <c r="A64" s="38" t="s">
        <v>4</v>
      </c>
      <c r="B64" s="38"/>
      <c r="C64" s="38"/>
      <c r="D64" s="38"/>
      <c r="E64" s="38">
        <v>201050</v>
      </c>
      <c r="F64" s="38" t="s">
        <v>78</v>
      </c>
      <c r="G64" s="38">
        <v>20105010</v>
      </c>
      <c r="H64" s="42" t="s">
        <v>78</v>
      </c>
    </row>
    <row r="65" spans="1:8" ht="26.25" x14ac:dyDescent="0.25">
      <c r="A65" s="40" t="s">
        <v>4</v>
      </c>
      <c r="B65" s="40"/>
      <c r="C65" s="40"/>
      <c r="D65" s="40"/>
      <c r="E65" s="40"/>
      <c r="F65" s="40"/>
      <c r="G65" s="40"/>
      <c r="H65" s="41" t="s">
        <v>79</v>
      </c>
    </row>
    <row r="66" spans="1:8" x14ac:dyDescent="0.25">
      <c r="A66" s="38" t="s">
        <v>4</v>
      </c>
      <c r="B66" s="38"/>
      <c r="C66" s="38"/>
      <c r="D66" s="38"/>
      <c r="E66" s="38">
        <v>201060</v>
      </c>
      <c r="F66" s="38" t="s">
        <v>80</v>
      </c>
      <c r="G66" s="43">
        <v>20106010</v>
      </c>
      <c r="H66" s="44" t="s">
        <v>81</v>
      </c>
    </row>
    <row r="67" spans="1:8" ht="26.25" x14ac:dyDescent="0.25">
      <c r="A67" s="40" t="s">
        <v>4</v>
      </c>
      <c r="B67" s="40"/>
      <c r="C67" s="40"/>
      <c r="D67" s="40"/>
      <c r="E67" s="40"/>
      <c r="F67" s="40"/>
      <c r="G67" s="40"/>
      <c r="H67" s="41" t="s">
        <v>82</v>
      </c>
    </row>
    <row r="68" spans="1:8" x14ac:dyDescent="0.25">
      <c r="A68" s="40" t="s">
        <v>4</v>
      </c>
      <c r="B68" s="40"/>
      <c r="C68" s="40"/>
      <c r="D68" s="40"/>
      <c r="E68" s="40"/>
      <c r="F68" s="40"/>
      <c r="G68" s="38">
        <v>20106015</v>
      </c>
      <c r="H68" s="42" t="s">
        <v>83</v>
      </c>
    </row>
    <row r="69" spans="1:8" ht="26.25" x14ac:dyDescent="0.25">
      <c r="A69" s="40" t="s">
        <v>4</v>
      </c>
      <c r="B69" s="40"/>
      <c r="C69" s="40"/>
      <c r="D69" s="40"/>
      <c r="E69" s="40"/>
      <c r="F69" s="40"/>
      <c r="G69" s="40"/>
      <c r="H69" s="41" t="s">
        <v>84</v>
      </c>
    </row>
    <row r="70" spans="1:8" x14ac:dyDescent="0.25">
      <c r="A70" s="38" t="s">
        <v>4</v>
      </c>
      <c r="B70" s="38"/>
      <c r="C70" s="38"/>
      <c r="D70" s="38"/>
      <c r="E70" s="38"/>
      <c r="F70" s="38"/>
      <c r="G70" s="43">
        <v>20106020</v>
      </c>
      <c r="H70" s="44" t="s">
        <v>85</v>
      </c>
    </row>
    <row r="71" spans="1:8" ht="26.25" x14ac:dyDescent="0.25">
      <c r="A71" s="40" t="s">
        <v>4</v>
      </c>
      <c r="B71" s="40"/>
      <c r="C71" s="40"/>
      <c r="D71" s="40"/>
      <c r="E71" s="40"/>
      <c r="F71" s="40"/>
      <c r="G71" s="40"/>
      <c r="H71" s="41" t="s">
        <v>86</v>
      </c>
    </row>
    <row r="72" spans="1:8" x14ac:dyDescent="0.25">
      <c r="A72" s="38" t="s">
        <v>4</v>
      </c>
      <c r="B72" s="38"/>
      <c r="C72" s="38"/>
      <c r="D72" s="38"/>
      <c r="E72" s="38">
        <v>201070</v>
      </c>
      <c r="F72" s="38" t="s">
        <v>87</v>
      </c>
      <c r="G72" s="38">
        <v>20107010</v>
      </c>
      <c r="H72" s="42" t="s">
        <v>87</v>
      </c>
    </row>
    <row r="73" spans="1:8" x14ac:dyDescent="0.25">
      <c r="A73" s="40" t="s">
        <v>4</v>
      </c>
      <c r="B73" s="40"/>
      <c r="C73" s="40"/>
      <c r="D73" s="40"/>
      <c r="E73" s="40"/>
      <c r="F73" s="40"/>
      <c r="G73" s="40"/>
      <c r="H73" s="41" t="s">
        <v>88</v>
      </c>
    </row>
    <row r="74" spans="1:8" x14ac:dyDescent="0.25">
      <c r="A74" s="38" t="s">
        <v>4</v>
      </c>
      <c r="B74" s="38"/>
      <c r="C74" s="38">
        <v>2020</v>
      </c>
      <c r="D74" s="38" t="s">
        <v>89</v>
      </c>
      <c r="E74" s="38">
        <v>202010</v>
      </c>
      <c r="F74" s="38" t="s">
        <v>90</v>
      </c>
      <c r="G74" s="38">
        <v>20201010</v>
      </c>
      <c r="H74" s="42" t="s">
        <v>91</v>
      </c>
    </row>
    <row r="75" spans="1:8" x14ac:dyDescent="0.25">
      <c r="A75" s="40" t="s">
        <v>4</v>
      </c>
      <c r="B75" s="40"/>
      <c r="C75" s="40"/>
      <c r="D75" s="40"/>
      <c r="E75" s="40"/>
      <c r="F75" s="40"/>
      <c r="G75" s="40"/>
      <c r="H75" s="41" t="s">
        <v>92</v>
      </c>
    </row>
    <row r="76" spans="1:8" x14ac:dyDescent="0.25">
      <c r="A76" s="38" t="s">
        <v>4</v>
      </c>
      <c r="B76" s="38"/>
      <c r="C76" s="38"/>
      <c r="D76" s="38"/>
      <c r="E76" s="38"/>
      <c r="F76" s="38"/>
      <c r="G76" s="38">
        <v>20201050</v>
      </c>
      <c r="H76" s="42" t="s">
        <v>93</v>
      </c>
    </row>
    <row r="77" spans="1:8" ht="26.25" x14ac:dyDescent="0.25">
      <c r="A77" s="40" t="s">
        <v>4</v>
      </c>
      <c r="B77" s="40"/>
      <c r="C77" s="40"/>
      <c r="D77" s="40"/>
      <c r="E77" s="40"/>
      <c r="F77" s="40"/>
      <c r="G77" s="40"/>
      <c r="H77" s="41" t="s">
        <v>94</v>
      </c>
    </row>
    <row r="78" spans="1:8" x14ac:dyDescent="0.25">
      <c r="A78" s="38" t="s">
        <v>4</v>
      </c>
      <c r="B78" s="38"/>
      <c r="C78" s="38"/>
      <c r="D78" s="38"/>
      <c r="E78" s="38"/>
      <c r="F78" s="38"/>
      <c r="G78" s="38">
        <v>20201060</v>
      </c>
      <c r="H78" s="42" t="s">
        <v>95</v>
      </c>
    </row>
    <row r="79" spans="1:8" x14ac:dyDescent="0.25">
      <c r="A79" s="40" t="s">
        <v>4</v>
      </c>
      <c r="B79" s="40"/>
      <c r="C79" s="40"/>
      <c r="D79" s="40"/>
      <c r="E79" s="40"/>
      <c r="F79" s="40"/>
      <c r="G79" s="40"/>
      <c r="H79" s="41" t="s">
        <v>96</v>
      </c>
    </row>
    <row r="80" spans="1:8" x14ac:dyDescent="0.25">
      <c r="A80" s="40" t="s">
        <v>4</v>
      </c>
      <c r="B80" s="40"/>
      <c r="C80" s="40"/>
      <c r="D80" s="40"/>
      <c r="E80" s="40"/>
      <c r="F80" s="40"/>
      <c r="G80" s="38">
        <v>20201070</v>
      </c>
      <c r="H80" s="42" t="s">
        <v>97</v>
      </c>
    </row>
    <row r="81" spans="1:8" ht="39" x14ac:dyDescent="0.25">
      <c r="A81" s="40" t="s">
        <v>4</v>
      </c>
      <c r="B81" s="40"/>
      <c r="C81" s="40"/>
      <c r="D81" s="40"/>
      <c r="E81" s="40"/>
      <c r="F81" s="40"/>
      <c r="G81" s="40"/>
      <c r="H81" s="41" t="s">
        <v>98</v>
      </c>
    </row>
    <row r="82" spans="1:8" x14ac:dyDescent="0.25">
      <c r="A82" s="40" t="s">
        <v>4</v>
      </c>
      <c r="B82" s="40"/>
      <c r="C82" s="40"/>
      <c r="D82" s="40"/>
      <c r="E82" s="38"/>
      <c r="F82" s="38"/>
      <c r="G82" s="38">
        <v>20201080</v>
      </c>
      <c r="H82" s="42" t="s">
        <v>99</v>
      </c>
    </row>
    <row r="83" spans="1:8" ht="51.75" x14ac:dyDescent="0.25">
      <c r="A83" s="40" t="s">
        <v>4</v>
      </c>
      <c r="B83" s="40"/>
      <c r="C83" s="40"/>
      <c r="D83" s="40"/>
      <c r="E83" s="40"/>
      <c r="F83" s="40"/>
      <c r="G83" s="40"/>
      <c r="H83" s="41" t="s">
        <v>100</v>
      </c>
    </row>
    <row r="84" spans="1:8" x14ac:dyDescent="0.25">
      <c r="A84" s="38" t="s">
        <v>4</v>
      </c>
      <c r="B84" s="38"/>
      <c r="C84" s="38"/>
      <c r="D84" s="38"/>
      <c r="E84" s="38">
        <v>202020</v>
      </c>
      <c r="F84" s="38" t="s">
        <v>101</v>
      </c>
      <c r="G84" s="45">
        <v>20202010</v>
      </c>
      <c r="H84" s="46" t="s">
        <v>102</v>
      </c>
    </row>
    <row r="85" spans="1:8" ht="39" x14ac:dyDescent="0.25">
      <c r="A85" s="40" t="s">
        <v>4</v>
      </c>
      <c r="B85" s="38"/>
      <c r="C85" s="40"/>
      <c r="D85" s="38"/>
      <c r="E85" s="40"/>
      <c r="F85" s="40"/>
      <c r="G85" s="40"/>
      <c r="H85" s="47" t="s">
        <v>103</v>
      </c>
    </row>
    <row r="86" spans="1:8" x14ac:dyDescent="0.25">
      <c r="A86" s="40" t="s">
        <v>4</v>
      </c>
      <c r="B86" s="40"/>
      <c r="C86" s="40"/>
      <c r="D86" s="40"/>
      <c r="E86" s="40"/>
      <c r="F86" s="40"/>
      <c r="G86" s="38">
        <v>20202020</v>
      </c>
      <c r="H86" s="42" t="s">
        <v>104</v>
      </c>
    </row>
    <row r="87" spans="1:8" ht="39" x14ac:dyDescent="0.25">
      <c r="A87" s="40" t="s">
        <v>4</v>
      </c>
      <c r="B87" s="40"/>
      <c r="C87" s="40"/>
      <c r="D87" s="40"/>
      <c r="E87" s="40"/>
      <c r="F87" s="40"/>
      <c r="G87" s="40"/>
      <c r="H87" s="41" t="s">
        <v>105</v>
      </c>
    </row>
    <row r="88" spans="1:8" x14ac:dyDescent="0.25">
      <c r="A88" s="40"/>
      <c r="B88" s="40"/>
      <c r="C88" s="40"/>
      <c r="D88" s="40"/>
      <c r="E88" s="40"/>
      <c r="F88" s="40"/>
      <c r="G88" s="45">
        <v>20202030</v>
      </c>
      <c r="H88" s="46" t="s">
        <v>106</v>
      </c>
    </row>
    <row r="89" spans="1:8" ht="39" x14ac:dyDescent="0.25">
      <c r="A89" s="40"/>
      <c r="B89" s="40"/>
      <c r="C89" s="40"/>
      <c r="D89" s="40"/>
      <c r="E89" s="40"/>
      <c r="F89" s="40"/>
      <c r="G89" s="40"/>
      <c r="H89" s="47" t="s">
        <v>107</v>
      </c>
    </row>
    <row r="90" spans="1:8" x14ac:dyDescent="0.25">
      <c r="A90" s="40" t="s">
        <v>4</v>
      </c>
      <c r="B90" s="40"/>
      <c r="C90" s="38">
        <v>2030</v>
      </c>
      <c r="D90" s="38" t="s">
        <v>108</v>
      </c>
      <c r="E90" s="38">
        <v>203010</v>
      </c>
      <c r="F90" s="38" t="s">
        <v>109</v>
      </c>
      <c r="G90" s="38">
        <v>20301010</v>
      </c>
      <c r="H90" s="42" t="s">
        <v>109</v>
      </c>
    </row>
    <row r="91" spans="1:8" ht="26.25" x14ac:dyDescent="0.25">
      <c r="A91" s="40" t="s">
        <v>4</v>
      </c>
      <c r="B91" s="40"/>
      <c r="C91" s="40"/>
      <c r="D91" s="40"/>
      <c r="E91" s="40"/>
      <c r="F91" s="40"/>
      <c r="G91" s="40"/>
      <c r="H91" s="41" t="s">
        <v>110</v>
      </c>
    </row>
    <row r="92" spans="1:8" x14ac:dyDescent="0.25">
      <c r="A92" s="38" t="s">
        <v>4</v>
      </c>
      <c r="B92" s="38"/>
      <c r="C92" s="38"/>
      <c r="D92" s="38"/>
      <c r="E92" s="43">
        <v>203020</v>
      </c>
      <c r="F92" s="43" t="s">
        <v>111</v>
      </c>
      <c r="G92" s="43">
        <v>20302010</v>
      </c>
      <c r="H92" s="44" t="s">
        <v>111</v>
      </c>
    </row>
    <row r="93" spans="1:8" x14ac:dyDescent="0.25">
      <c r="A93" s="40" t="s">
        <v>4</v>
      </c>
      <c r="B93" s="40"/>
      <c r="C93" s="40"/>
      <c r="D93" s="40"/>
      <c r="E93" s="40"/>
      <c r="F93" s="40"/>
      <c r="G93" s="40"/>
      <c r="H93" s="41" t="s">
        <v>112</v>
      </c>
    </row>
    <row r="94" spans="1:8" x14ac:dyDescent="0.25">
      <c r="A94" s="38" t="s">
        <v>4</v>
      </c>
      <c r="B94" s="38"/>
      <c r="C94" s="38"/>
      <c r="D94" s="38"/>
      <c r="E94" s="45">
        <v>203030</v>
      </c>
      <c r="F94" s="45" t="s">
        <v>113</v>
      </c>
      <c r="G94" s="45">
        <v>20303010</v>
      </c>
      <c r="H94" s="46" t="s">
        <v>113</v>
      </c>
    </row>
    <row r="95" spans="1:8" x14ac:dyDescent="0.25">
      <c r="A95" s="40" t="s">
        <v>4</v>
      </c>
      <c r="B95" s="40"/>
      <c r="C95" s="40"/>
      <c r="D95" s="40"/>
      <c r="E95" s="40"/>
      <c r="F95" s="40"/>
      <c r="G95" s="40"/>
      <c r="H95" s="41" t="s">
        <v>114</v>
      </c>
    </row>
    <row r="96" spans="1:8" x14ac:dyDescent="0.25">
      <c r="A96" s="38" t="s">
        <v>4</v>
      </c>
      <c r="B96" s="38"/>
      <c r="C96" s="38"/>
      <c r="D96" s="38"/>
      <c r="E96" s="45">
        <v>203040</v>
      </c>
      <c r="F96" s="45" t="s">
        <v>115</v>
      </c>
      <c r="G96" s="45">
        <v>20304010</v>
      </c>
      <c r="H96" s="46" t="s">
        <v>116</v>
      </c>
    </row>
    <row r="97" spans="1:8" x14ac:dyDescent="0.25">
      <c r="A97" s="40" t="s">
        <v>4</v>
      </c>
      <c r="B97" s="40"/>
      <c r="C97" s="40"/>
      <c r="D97" s="40"/>
      <c r="E97" s="40"/>
      <c r="F97" s="40"/>
      <c r="G97" s="40"/>
      <c r="H97" s="41" t="s">
        <v>117</v>
      </c>
    </row>
    <row r="98" spans="1:8" x14ac:dyDescent="0.25">
      <c r="A98" s="38" t="s">
        <v>4</v>
      </c>
      <c r="B98" s="38"/>
      <c r="C98" s="38"/>
      <c r="D98" s="38"/>
      <c r="E98" s="38"/>
      <c r="F98" s="38"/>
      <c r="G98" s="48">
        <v>20304020</v>
      </c>
      <c r="H98" s="49" t="s">
        <v>118</v>
      </c>
    </row>
    <row r="99" spans="1:8" x14ac:dyDescent="0.25">
      <c r="A99" s="40" t="s">
        <v>4</v>
      </c>
      <c r="B99" s="40"/>
      <c r="C99" s="40"/>
      <c r="D99" s="40"/>
      <c r="E99" s="40"/>
      <c r="F99" s="40"/>
      <c r="G99" s="48"/>
      <c r="H99" s="49" t="s">
        <v>119</v>
      </c>
    </row>
    <row r="100" spans="1:8" x14ac:dyDescent="0.25">
      <c r="A100" s="38" t="s">
        <v>4</v>
      </c>
      <c r="B100" s="38"/>
      <c r="C100" s="38"/>
      <c r="D100" s="38"/>
      <c r="E100" s="38"/>
      <c r="F100" s="38"/>
      <c r="G100" s="45">
        <v>20304030</v>
      </c>
      <c r="H100" s="46" t="s">
        <v>120</v>
      </c>
    </row>
    <row r="101" spans="1:8" x14ac:dyDescent="0.25">
      <c r="A101" s="40" t="s">
        <v>4</v>
      </c>
      <c r="B101" s="40"/>
      <c r="C101" s="40"/>
      <c r="D101" s="40"/>
      <c r="E101" s="40"/>
      <c r="F101" s="40"/>
      <c r="G101" s="40"/>
      <c r="H101" s="47" t="s">
        <v>121</v>
      </c>
    </row>
    <row r="102" spans="1:8" x14ac:dyDescent="0.25">
      <c r="A102" s="40"/>
      <c r="B102" s="40"/>
      <c r="C102" s="40"/>
      <c r="D102" s="40"/>
      <c r="E102" s="40"/>
      <c r="F102" s="40"/>
      <c r="G102" s="45">
        <v>20304040</v>
      </c>
      <c r="H102" s="46" t="s">
        <v>122</v>
      </c>
    </row>
    <row r="103" spans="1:8" ht="26.25" x14ac:dyDescent="0.25">
      <c r="A103" s="40"/>
      <c r="B103" s="40"/>
      <c r="C103" s="40"/>
      <c r="D103" s="40"/>
      <c r="E103" s="40"/>
      <c r="F103" s="40"/>
      <c r="G103" s="40"/>
      <c r="H103" s="47" t="s">
        <v>123</v>
      </c>
    </row>
    <row r="104" spans="1:8" x14ac:dyDescent="0.25">
      <c r="A104" s="38" t="s">
        <v>4</v>
      </c>
      <c r="B104" s="38"/>
      <c r="C104" s="38"/>
      <c r="D104" s="38"/>
      <c r="E104" s="38">
        <v>203050</v>
      </c>
      <c r="F104" s="38" t="s">
        <v>124</v>
      </c>
      <c r="G104" s="38">
        <v>20305010</v>
      </c>
      <c r="H104" s="42" t="s">
        <v>125</v>
      </c>
    </row>
    <row r="105" spans="1:8" x14ac:dyDescent="0.25">
      <c r="A105" s="40" t="s">
        <v>4</v>
      </c>
      <c r="B105" s="40"/>
      <c r="C105" s="40"/>
      <c r="D105" s="40"/>
      <c r="E105" s="40"/>
      <c r="F105" s="40"/>
      <c r="G105" s="40"/>
      <c r="H105" s="41" t="s">
        <v>126</v>
      </c>
    </row>
    <row r="106" spans="1:8" x14ac:dyDescent="0.25">
      <c r="A106" s="38" t="s">
        <v>4</v>
      </c>
      <c r="B106" s="38"/>
      <c r="C106" s="38"/>
      <c r="D106" s="38"/>
      <c r="E106" s="38"/>
      <c r="F106" s="38"/>
      <c r="G106" s="38">
        <v>20305020</v>
      </c>
      <c r="H106" s="42" t="s">
        <v>127</v>
      </c>
    </row>
    <row r="107" spans="1:8" x14ac:dyDescent="0.25">
      <c r="A107" s="40" t="s">
        <v>4</v>
      </c>
      <c r="B107" s="40"/>
      <c r="C107" s="40"/>
      <c r="D107" s="40"/>
      <c r="E107" s="40"/>
      <c r="F107" s="40"/>
      <c r="G107" s="40"/>
      <c r="H107" s="41" t="s">
        <v>128</v>
      </c>
    </row>
    <row r="108" spans="1:8" x14ac:dyDescent="0.25">
      <c r="A108" s="38" t="s">
        <v>4</v>
      </c>
      <c r="B108" s="38"/>
      <c r="C108" s="38"/>
      <c r="D108" s="38"/>
      <c r="E108" s="38"/>
      <c r="F108" s="38"/>
      <c r="G108" s="38">
        <v>20305030</v>
      </c>
      <c r="H108" s="42" t="s">
        <v>129</v>
      </c>
    </row>
    <row r="109" spans="1:8" x14ac:dyDescent="0.25">
      <c r="A109" s="40" t="s">
        <v>4</v>
      </c>
      <c r="B109" s="40"/>
      <c r="C109" s="40"/>
      <c r="D109" s="40"/>
      <c r="E109" s="40"/>
      <c r="F109" s="40"/>
      <c r="G109" s="40"/>
      <c r="H109" s="41" t="s">
        <v>130</v>
      </c>
    </row>
    <row r="110" spans="1:8" x14ac:dyDescent="0.25">
      <c r="A110" s="38">
        <v>25</v>
      </c>
      <c r="B110" s="38" t="s">
        <v>131</v>
      </c>
      <c r="C110" s="38">
        <v>2510</v>
      </c>
      <c r="D110" s="38" t="s">
        <v>132</v>
      </c>
      <c r="E110" s="43">
        <v>251010</v>
      </c>
      <c r="F110" s="43" t="s">
        <v>133</v>
      </c>
      <c r="G110" s="43">
        <v>25101010</v>
      </c>
      <c r="H110" s="44" t="s">
        <v>134</v>
      </c>
    </row>
    <row r="111" spans="1:8" x14ac:dyDescent="0.25">
      <c r="A111" s="40" t="s">
        <v>4</v>
      </c>
      <c r="B111" s="40"/>
      <c r="C111" s="40"/>
      <c r="D111" s="40"/>
      <c r="E111" s="40"/>
      <c r="F111" s="40"/>
      <c r="G111" s="40"/>
      <c r="H111" s="41" t="s">
        <v>135</v>
      </c>
    </row>
    <row r="112" spans="1:8" x14ac:dyDescent="0.25">
      <c r="A112" s="38" t="s">
        <v>4</v>
      </c>
      <c r="B112" s="38"/>
      <c r="C112" s="38"/>
      <c r="D112" s="38"/>
      <c r="E112" s="38"/>
      <c r="F112" s="38"/>
      <c r="G112" s="38">
        <v>25101020</v>
      </c>
      <c r="H112" s="42" t="s">
        <v>136</v>
      </c>
    </row>
    <row r="113" spans="1:8" x14ac:dyDescent="0.25">
      <c r="A113" s="40" t="s">
        <v>4</v>
      </c>
      <c r="B113" s="40"/>
      <c r="C113" s="40"/>
      <c r="D113" s="40"/>
      <c r="E113" s="40"/>
      <c r="F113" s="40"/>
      <c r="G113" s="40"/>
      <c r="H113" s="41" t="s">
        <v>137</v>
      </c>
    </row>
    <row r="114" spans="1:8" x14ac:dyDescent="0.25">
      <c r="A114" s="38" t="s">
        <v>4</v>
      </c>
      <c r="B114" s="38"/>
      <c r="C114" s="38"/>
      <c r="D114" s="38"/>
      <c r="E114" s="38">
        <v>251020</v>
      </c>
      <c r="F114" s="38" t="s">
        <v>138</v>
      </c>
      <c r="G114" s="38">
        <v>25102010</v>
      </c>
      <c r="H114" s="42" t="s">
        <v>139</v>
      </c>
    </row>
    <row r="115" spans="1:8" ht="26.25" x14ac:dyDescent="0.25">
      <c r="A115" s="40" t="s">
        <v>4</v>
      </c>
      <c r="B115" s="40"/>
      <c r="C115" s="40"/>
      <c r="D115" s="40"/>
      <c r="E115" s="40"/>
      <c r="F115" s="40"/>
      <c r="G115" s="40"/>
      <c r="H115" s="41" t="s">
        <v>140</v>
      </c>
    </row>
    <row r="116" spans="1:8" x14ac:dyDescent="0.25">
      <c r="A116" s="38" t="s">
        <v>4</v>
      </c>
      <c r="B116" s="38"/>
      <c r="C116" s="38"/>
      <c r="D116" s="38"/>
      <c r="E116" s="38"/>
      <c r="F116" s="38"/>
      <c r="G116" s="38">
        <v>25102020</v>
      </c>
      <c r="H116" s="42" t="s">
        <v>141</v>
      </c>
    </row>
    <row r="117" spans="1:8" x14ac:dyDescent="0.25">
      <c r="A117" s="40" t="s">
        <v>4</v>
      </c>
      <c r="B117" s="40"/>
      <c r="C117" s="40"/>
      <c r="D117" s="40"/>
      <c r="E117" s="40"/>
      <c r="F117" s="40"/>
      <c r="G117" s="40"/>
      <c r="H117" s="41" t="s">
        <v>142</v>
      </c>
    </row>
    <row r="118" spans="1:8" x14ac:dyDescent="0.25">
      <c r="A118" s="38" t="s">
        <v>4</v>
      </c>
      <c r="B118" s="38"/>
      <c r="C118" s="38">
        <v>2520</v>
      </c>
      <c r="D118" s="38" t="s">
        <v>143</v>
      </c>
      <c r="E118" s="38">
        <v>252010</v>
      </c>
      <c r="F118" s="38" t="s">
        <v>144</v>
      </c>
      <c r="G118" s="38">
        <v>25201010</v>
      </c>
      <c r="H118" s="42" t="s">
        <v>145</v>
      </c>
    </row>
    <row r="119" spans="1:8" ht="39" x14ac:dyDescent="0.25">
      <c r="A119" s="40" t="s">
        <v>4</v>
      </c>
      <c r="B119" s="40"/>
      <c r="C119" s="40"/>
      <c r="D119" s="40"/>
      <c r="E119" s="40"/>
      <c r="F119" s="40"/>
      <c r="G119" s="40"/>
      <c r="H119" s="41" t="s">
        <v>146</v>
      </c>
    </row>
    <row r="120" spans="1:8" x14ac:dyDescent="0.25">
      <c r="A120" s="38" t="s">
        <v>4</v>
      </c>
      <c r="B120" s="38"/>
      <c r="C120" s="38"/>
      <c r="D120" s="38"/>
      <c r="E120" s="38"/>
      <c r="F120" s="38"/>
      <c r="G120" s="38">
        <v>25201020</v>
      </c>
      <c r="H120" s="42" t="s">
        <v>147</v>
      </c>
    </row>
    <row r="121" spans="1:8" x14ac:dyDescent="0.25">
      <c r="A121" s="40" t="s">
        <v>4</v>
      </c>
      <c r="B121" s="40"/>
      <c r="C121" s="40"/>
      <c r="D121" s="40"/>
      <c r="E121" s="40"/>
      <c r="F121" s="40"/>
      <c r="G121" s="40"/>
      <c r="H121" s="41" t="s">
        <v>148</v>
      </c>
    </row>
    <row r="122" spans="1:8" x14ac:dyDescent="0.25">
      <c r="A122" s="38" t="s">
        <v>4</v>
      </c>
      <c r="B122" s="38"/>
      <c r="C122" s="38"/>
      <c r="D122" s="38"/>
      <c r="E122" s="38"/>
      <c r="F122" s="38"/>
      <c r="G122" s="38">
        <v>25201030</v>
      </c>
      <c r="H122" s="42" t="s">
        <v>149</v>
      </c>
    </row>
    <row r="123" spans="1:8" x14ac:dyDescent="0.25">
      <c r="A123" s="40" t="s">
        <v>4</v>
      </c>
      <c r="B123" s="40"/>
      <c r="C123" s="40"/>
      <c r="D123" s="40"/>
      <c r="E123" s="40"/>
      <c r="F123" s="40"/>
      <c r="G123" s="40"/>
      <c r="H123" s="41" t="s">
        <v>150</v>
      </c>
    </row>
    <row r="124" spans="1:8" x14ac:dyDescent="0.25">
      <c r="A124" s="38" t="s">
        <v>4</v>
      </c>
      <c r="B124" s="38"/>
      <c r="C124" s="38"/>
      <c r="D124" s="38"/>
      <c r="E124" s="38"/>
      <c r="F124" s="38"/>
      <c r="G124" s="38">
        <v>25201040</v>
      </c>
      <c r="H124" s="42" t="s">
        <v>151</v>
      </c>
    </row>
    <row r="125" spans="1:8" ht="39" x14ac:dyDescent="0.25">
      <c r="A125" s="40" t="s">
        <v>4</v>
      </c>
      <c r="B125" s="40"/>
      <c r="C125" s="40"/>
      <c r="D125" s="40"/>
      <c r="E125" s="40"/>
      <c r="F125" s="40"/>
      <c r="G125" s="40"/>
      <c r="H125" s="41" t="s">
        <v>152</v>
      </c>
    </row>
    <row r="126" spans="1:8" x14ac:dyDescent="0.25">
      <c r="A126" s="38" t="s">
        <v>4</v>
      </c>
      <c r="B126" s="38"/>
      <c r="C126" s="38"/>
      <c r="D126" s="38"/>
      <c r="E126" s="38"/>
      <c r="F126" s="38"/>
      <c r="G126" s="38">
        <v>25201050</v>
      </c>
      <c r="H126" s="42" t="s">
        <v>153</v>
      </c>
    </row>
    <row r="127" spans="1:8" ht="26.25" x14ac:dyDescent="0.25">
      <c r="A127" s="40" t="s">
        <v>4</v>
      </c>
      <c r="B127" s="40"/>
      <c r="C127" s="40"/>
      <c r="D127" s="40"/>
      <c r="E127" s="40"/>
      <c r="F127" s="40"/>
      <c r="G127" s="40"/>
      <c r="H127" s="41" t="s">
        <v>154</v>
      </c>
    </row>
    <row r="128" spans="1:8" x14ac:dyDescent="0.25">
      <c r="A128" s="38" t="s">
        <v>4</v>
      </c>
      <c r="B128" s="38"/>
      <c r="C128" s="38"/>
      <c r="D128" s="38"/>
      <c r="E128" s="38">
        <v>252020</v>
      </c>
      <c r="F128" s="38" t="s">
        <v>155</v>
      </c>
      <c r="G128" s="38">
        <v>25202010</v>
      </c>
      <c r="H128" s="42" t="s">
        <v>155</v>
      </c>
    </row>
    <row r="129" spans="1:8" x14ac:dyDescent="0.25">
      <c r="A129" s="40" t="s">
        <v>4</v>
      </c>
      <c r="B129" s="40"/>
      <c r="C129" s="40"/>
      <c r="D129" s="40"/>
      <c r="E129" s="40"/>
      <c r="F129" s="40"/>
      <c r="G129" s="40"/>
      <c r="H129" s="41" t="s">
        <v>156</v>
      </c>
    </row>
    <row r="130" spans="1:8" x14ac:dyDescent="0.25">
      <c r="A130" s="38" t="s">
        <v>4</v>
      </c>
      <c r="B130" s="38"/>
      <c r="C130" s="38"/>
      <c r="D130" s="38"/>
      <c r="E130" s="38">
        <v>252030</v>
      </c>
      <c r="F130" s="38" t="s">
        <v>157</v>
      </c>
      <c r="G130" s="38">
        <v>25203010</v>
      </c>
      <c r="H130" s="42" t="s">
        <v>158</v>
      </c>
    </row>
    <row r="131" spans="1:8" ht="26.25" x14ac:dyDescent="0.25">
      <c r="A131" s="40" t="s">
        <v>4</v>
      </c>
      <c r="B131" s="40"/>
      <c r="C131" s="40"/>
      <c r="D131" s="40"/>
      <c r="E131" s="40"/>
      <c r="F131" s="40"/>
      <c r="G131" s="40"/>
      <c r="H131" s="41" t="s">
        <v>159</v>
      </c>
    </row>
    <row r="132" spans="1:8" x14ac:dyDescent="0.25">
      <c r="A132" s="38" t="s">
        <v>4</v>
      </c>
      <c r="B132" s="38"/>
      <c r="C132" s="38"/>
      <c r="D132" s="38"/>
      <c r="E132" s="38"/>
      <c r="F132" s="38"/>
      <c r="G132" s="38">
        <v>25203020</v>
      </c>
      <c r="H132" s="42" t="s">
        <v>160</v>
      </c>
    </row>
    <row r="133" spans="1:8" x14ac:dyDescent="0.25">
      <c r="A133" s="40" t="s">
        <v>4</v>
      </c>
      <c r="B133" s="40"/>
      <c r="C133" s="40"/>
      <c r="D133" s="40"/>
      <c r="E133" s="40"/>
      <c r="F133" s="40"/>
      <c r="G133" s="40"/>
      <c r="H133" s="41" t="s">
        <v>161</v>
      </c>
    </row>
    <row r="134" spans="1:8" x14ac:dyDescent="0.25">
      <c r="A134" s="38" t="s">
        <v>4</v>
      </c>
      <c r="B134" s="38"/>
      <c r="C134" s="38"/>
      <c r="D134" s="38"/>
      <c r="E134" s="38"/>
      <c r="F134" s="38"/>
      <c r="G134" s="38">
        <v>25203030</v>
      </c>
      <c r="H134" s="42" t="s">
        <v>162</v>
      </c>
    </row>
    <row r="135" spans="1:8" x14ac:dyDescent="0.25">
      <c r="A135" s="40" t="s">
        <v>4</v>
      </c>
      <c r="B135" s="40"/>
      <c r="C135" s="40"/>
      <c r="D135" s="40"/>
      <c r="E135" s="40"/>
      <c r="F135" s="40"/>
      <c r="G135" s="40"/>
      <c r="H135" s="41" t="s">
        <v>163</v>
      </c>
    </row>
    <row r="136" spans="1:8" x14ac:dyDescent="0.25">
      <c r="A136" s="38" t="s">
        <v>4</v>
      </c>
      <c r="B136" s="38"/>
      <c r="C136" s="38">
        <v>2530</v>
      </c>
      <c r="D136" s="38" t="s">
        <v>164</v>
      </c>
      <c r="E136" s="38">
        <v>253010</v>
      </c>
      <c r="F136" s="38" t="s">
        <v>165</v>
      </c>
      <c r="G136" s="38">
        <v>25301010</v>
      </c>
      <c r="H136" s="42" t="s">
        <v>166</v>
      </c>
    </row>
    <row r="137" spans="1:8" x14ac:dyDescent="0.25">
      <c r="A137" s="40" t="s">
        <v>4</v>
      </c>
      <c r="B137" s="38"/>
      <c r="C137" s="40"/>
      <c r="D137" s="40"/>
      <c r="E137" s="40"/>
      <c r="F137" s="40"/>
      <c r="G137" s="40"/>
      <c r="H137" s="41" t="s">
        <v>167</v>
      </c>
    </row>
    <row r="138" spans="1:8" x14ac:dyDescent="0.25">
      <c r="A138" s="38" t="s">
        <v>4</v>
      </c>
      <c r="B138" s="38"/>
      <c r="C138" s="38"/>
      <c r="D138" s="38"/>
      <c r="E138" s="38"/>
      <c r="F138" s="38"/>
      <c r="G138" s="38">
        <v>25301020</v>
      </c>
      <c r="H138" s="42" t="s">
        <v>168</v>
      </c>
    </row>
    <row r="139" spans="1:8" ht="26.25" x14ac:dyDescent="0.25">
      <c r="A139" s="40" t="s">
        <v>4</v>
      </c>
      <c r="B139" s="40"/>
      <c r="C139" s="40"/>
      <c r="D139" s="40"/>
      <c r="E139" s="40"/>
      <c r="F139" s="40"/>
      <c r="G139" s="40"/>
      <c r="H139" s="41" t="s">
        <v>169</v>
      </c>
    </row>
    <row r="140" spans="1:8" x14ac:dyDescent="0.25">
      <c r="A140" s="38" t="s">
        <v>4</v>
      </c>
      <c r="B140" s="38"/>
      <c r="C140" s="38"/>
      <c r="D140" s="38"/>
      <c r="E140" s="38"/>
      <c r="F140" s="38"/>
      <c r="G140" s="38">
        <v>25301030</v>
      </c>
      <c r="H140" s="42" t="s">
        <v>170</v>
      </c>
    </row>
    <row r="141" spans="1:8" ht="26.25" x14ac:dyDescent="0.25">
      <c r="A141" s="40" t="s">
        <v>4</v>
      </c>
      <c r="B141" s="40"/>
      <c r="C141" s="40"/>
      <c r="D141" s="40"/>
      <c r="E141" s="40"/>
      <c r="F141" s="40"/>
      <c r="G141" s="40"/>
      <c r="H141" s="41" t="s">
        <v>171</v>
      </c>
    </row>
    <row r="142" spans="1:8" x14ac:dyDescent="0.25">
      <c r="A142" s="38" t="s">
        <v>4</v>
      </c>
      <c r="B142" s="38"/>
      <c r="C142" s="38"/>
      <c r="D142" s="38"/>
      <c r="E142" s="38"/>
      <c r="F142" s="38"/>
      <c r="G142" s="38">
        <v>25301040</v>
      </c>
      <c r="H142" s="42" t="s">
        <v>172</v>
      </c>
    </row>
    <row r="143" spans="1:8" x14ac:dyDescent="0.25">
      <c r="A143" s="40" t="s">
        <v>4</v>
      </c>
      <c r="B143" s="40"/>
      <c r="C143" s="40"/>
      <c r="D143" s="40"/>
      <c r="E143" s="40"/>
      <c r="F143" s="40"/>
      <c r="G143" s="40"/>
      <c r="H143" s="41" t="s">
        <v>173</v>
      </c>
    </row>
    <row r="144" spans="1:8" x14ac:dyDescent="0.25">
      <c r="A144" s="40" t="s">
        <v>4</v>
      </c>
      <c r="B144" s="40"/>
      <c r="C144" s="40"/>
      <c r="D144" s="40"/>
      <c r="E144" s="38">
        <v>253020</v>
      </c>
      <c r="F144" s="38" t="s">
        <v>174</v>
      </c>
      <c r="G144" s="38">
        <v>25302010</v>
      </c>
      <c r="H144" s="42" t="s">
        <v>175</v>
      </c>
    </row>
    <row r="145" spans="1:8" ht="39" x14ac:dyDescent="0.25">
      <c r="A145" s="40" t="s">
        <v>4</v>
      </c>
      <c r="B145" s="40"/>
      <c r="C145" s="40"/>
      <c r="D145" s="40"/>
      <c r="E145" s="40"/>
      <c r="F145" s="40"/>
      <c r="G145" s="38"/>
      <c r="H145" s="41" t="s">
        <v>176</v>
      </c>
    </row>
    <row r="146" spans="1:8" x14ac:dyDescent="0.25">
      <c r="A146" s="40" t="s">
        <v>4</v>
      </c>
      <c r="B146" s="40"/>
      <c r="C146" s="40"/>
      <c r="D146" s="40"/>
      <c r="E146" s="40"/>
      <c r="F146" s="40"/>
      <c r="G146" s="38">
        <v>25302020</v>
      </c>
      <c r="H146" s="42" t="s">
        <v>177</v>
      </c>
    </row>
    <row r="147" spans="1:8" ht="26.25" x14ac:dyDescent="0.25">
      <c r="A147" s="40" t="s">
        <v>4</v>
      </c>
      <c r="B147" s="40"/>
      <c r="C147" s="40"/>
      <c r="D147" s="40"/>
      <c r="E147" s="40"/>
      <c r="F147" s="40"/>
      <c r="G147" s="40"/>
      <c r="H147" s="41" t="s">
        <v>178</v>
      </c>
    </row>
    <row r="148" spans="1:8" x14ac:dyDescent="0.25">
      <c r="A148" s="38" t="s">
        <v>4</v>
      </c>
      <c r="B148" s="38"/>
      <c r="C148" s="45">
        <v>2550</v>
      </c>
      <c r="D148" s="45" t="s">
        <v>179</v>
      </c>
      <c r="E148" s="38">
        <v>255010</v>
      </c>
      <c r="F148" s="38" t="s">
        <v>180</v>
      </c>
      <c r="G148" s="38">
        <v>25501010</v>
      </c>
      <c r="H148" s="42" t="s">
        <v>180</v>
      </c>
    </row>
    <row r="149" spans="1:8" x14ac:dyDescent="0.25">
      <c r="A149" s="40" t="s">
        <v>4</v>
      </c>
      <c r="B149" s="40"/>
      <c r="C149" s="40"/>
      <c r="D149" s="40"/>
      <c r="E149" s="40"/>
      <c r="F149" s="40"/>
      <c r="G149" s="40"/>
      <c r="H149" s="41" t="s">
        <v>181</v>
      </c>
    </row>
    <row r="150" spans="1:8" x14ac:dyDescent="0.25">
      <c r="A150" s="38" t="s">
        <v>4</v>
      </c>
      <c r="B150" s="38"/>
      <c r="C150" s="38"/>
      <c r="D150" s="38"/>
      <c r="E150" s="48">
        <v>255020</v>
      </c>
      <c r="F150" s="48" t="s">
        <v>182</v>
      </c>
      <c r="G150" s="48">
        <v>25502020</v>
      </c>
      <c r="H150" s="49" t="s">
        <v>183</v>
      </c>
    </row>
    <row r="151" spans="1:8" ht="26.25" x14ac:dyDescent="0.25">
      <c r="A151" s="40" t="s">
        <v>4</v>
      </c>
      <c r="B151" s="40"/>
      <c r="C151" s="40"/>
      <c r="D151" s="40"/>
      <c r="E151" s="40"/>
      <c r="F151" s="40"/>
      <c r="G151" s="40"/>
      <c r="H151" s="41" t="s">
        <v>184</v>
      </c>
    </row>
    <row r="152" spans="1:8" x14ac:dyDescent="0.25">
      <c r="A152" s="38" t="s">
        <v>4</v>
      </c>
      <c r="B152" s="38"/>
      <c r="C152" s="38"/>
      <c r="D152" s="38"/>
      <c r="E152" s="45">
        <v>255030</v>
      </c>
      <c r="F152" s="45" t="s">
        <v>185</v>
      </c>
      <c r="G152" s="48">
        <v>25503010</v>
      </c>
      <c r="H152" s="49" t="s">
        <v>186</v>
      </c>
    </row>
    <row r="153" spans="1:8" x14ac:dyDescent="0.25">
      <c r="A153" s="40" t="s">
        <v>4</v>
      </c>
      <c r="B153" s="40"/>
      <c r="C153" s="40"/>
      <c r="D153" s="40"/>
      <c r="E153" s="40"/>
      <c r="F153" s="40"/>
      <c r="G153" s="40"/>
      <c r="H153" s="41" t="s">
        <v>187</v>
      </c>
    </row>
    <row r="154" spans="1:8" x14ac:dyDescent="0.25">
      <c r="A154" s="38" t="s">
        <v>4</v>
      </c>
      <c r="B154" s="38"/>
      <c r="C154" s="38"/>
      <c r="D154" s="38"/>
      <c r="E154" s="38"/>
      <c r="F154" s="38"/>
      <c r="G154" s="48">
        <v>25503020</v>
      </c>
      <c r="H154" s="49" t="s">
        <v>188</v>
      </c>
    </row>
    <row r="155" spans="1:8" ht="26.25" x14ac:dyDescent="0.25">
      <c r="A155" s="40" t="s">
        <v>4</v>
      </c>
      <c r="B155" s="40"/>
      <c r="C155" s="40"/>
      <c r="D155" s="40"/>
      <c r="E155" s="40"/>
      <c r="F155" s="40"/>
      <c r="G155" s="40"/>
      <c r="H155" s="41" t="s">
        <v>189</v>
      </c>
    </row>
    <row r="156" spans="1:8" x14ac:dyDescent="0.25">
      <c r="A156" s="40"/>
      <c r="B156" s="40"/>
      <c r="C156" s="40"/>
      <c r="D156" s="40"/>
      <c r="E156" s="45"/>
      <c r="F156" s="45"/>
      <c r="G156" s="45">
        <v>25503030</v>
      </c>
      <c r="H156" s="46" t="s">
        <v>190</v>
      </c>
    </row>
    <row r="157" spans="1:8" ht="26.25" x14ac:dyDescent="0.25">
      <c r="A157" s="40"/>
      <c r="B157" s="40"/>
      <c r="C157" s="40"/>
      <c r="D157" s="40"/>
      <c r="E157" s="40"/>
      <c r="F157" s="40"/>
      <c r="G157" s="40"/>
      <c r="H157" s="47" t="s">
        <v>191</v>
      </c>
    </row>
    <row r="158" spans="1:8" x14ac:dyDescent="0.25">
      <c r="A158" s="38" t="s">
        <v>4</v>
      </c>
      <c r="B158" s="38"/>
      <c r="C158" s="38"/>
      <c r="D158" s="38"/>
      <c r="E158" s="38">
        <v>255040</v>
      </c>
      <c r="F158" s="38" t="s">
        <v>192</v>
      </c>
      <c r="G158" s="38">
        <v>25504010</v>
      </c>
      <c r="H158" s="42" t="s">
        <v>193</v>
      </c>
    </row>
    <row r="159" spans="1:8" x14ac:dyDescent="0.25">
      <c r="A159" s="40" t="s">
        <v>4</v>
      </c>
      <c r="B159" s="40"/>
      <c r="C159" s="40"/>
      <c r="D159" s="40"/>
      <c r="E159" s="40"/>
      <c r="F159" s="40"/>
      <c r="G159" s="40"/>
      <c r="H159" s="41" t="s">
        <v>194</v>
      </c>
    </row>
    <row r="160" spans="1:8" x14ac:dyDescent="0.25">
      <c r="A160" s="38" t="s">
        <v>4</v>
      </c>
      <c r="B160" s="38"/>
      <c r="C160" s="38"/>
      <c r="D160" s="38"/>
      <c r="E160" s="38"/>
      <c r="F160" s="38"/>
      <c r="G160" s="38">
        <v>25504020</v>
      </c>
      <c r="H160" s="42" t="s">
        <v>195</v>
      </c>
    </row>
    <row r="161" spans="1:8" x14ac:dyDescent="0.25">
      <c r="A161" s="40" t="s">
        <v>4</v>
      </c>
      <c r="B161" s="40"/>
      <c r="C161" s="40"/>
      <c r="D161" s="40"/>
      <c r="E161" s="40"/>
      <c r="F161" s="40"/>
      <c r="G161" s="40"/>
      <c r="H161" s="41" t="s">
        <v>196</v>
      </c>
    </row>
    <row r="162" spans="1:8" x14ac:dyDescent="0.25">
      <c r="A162" s="38" t="s">
        <v>4</v>
      </c>
      <c r="B162" s="38"/>
      <c r="C162" s="38"/>
      <c r="D162" s="38"/>
      <c r="E162" s="38"/>
      <c r="F162" s="38"/>
      <c r="G162" s="38">
        <v>25504030</v>
      </c>
      <c r="H162" s="42" t="s">
        <v>197</v>
      </c>
    </row>
    <row r="163" spans="1:8" x14ac:dyDescent="0.25">
      <c r="A163" s="40" t="s">
        <v>4</v>
      </c>
      <c r="B163" s="40"/>
      <c r="C163" s="40"/>
      <c r="D163" s="40"/>
      <c r="E163" s="40"/>
      <c r="F163" s="40"/>
      <c r="G163" s="40"/>
      <c r="H163" s="41" t="s">
        <v>198</v>
      </c>
    </row>
    <row r="164" spans="1:8" x14ac:dyDescent="0.25">
      <c r="A164" s="38" t="s">
        <v>4</v>
      </c>
      <c r="B164" s="38"/>
      <c r="C164" s="38"/>
      <c r="D164" s="38"/>
      <c r="E164" s="38"/>
      <c r="F164" s="38"/>
      <c r="G164" s="45">
        <v>25504040</v>
      </c>
      <c r="H164" s="46" t="s">
        <v>199</v>
      </c>
    </row>
    <row r="165" spans="1:8" ht="26.25" x14ac:dyDescent="0.25">
      <c r="A165" s="40" t="s">
        <v>4</v>
      </c>
      <c r="B165" s="40"/>
      <c r="C165" s="40"/>
      <c r="D165" s="40"/>
      <c r="E165" s="40"/>
      <c r="F165" s="40"/>
      <c r="G165" s="40"/>
      <c r="H165" s="41" t="s">
        <v>200</v>
      </c>
    </row>
    <row r="166" spans="1:8" x14ac:dyDescent="0.25">
      <c r="A166" s="40" t="s">
        <v>4</v>
      </c>
      <c r="B166" s="40"/>
      <c r="C166" s="40"/>
      <c r="D166" s="40"/>
      <c r="E166" s="40"/>
      <c r="F166" s="40"/>
      <c r="G166" s="38">
        <v>25504050</v>
      </c>
      <c r="H166" s="42" t="s">
        <v>201</v>
      </c>
    </row>
    <row r="167" spans="1:8" ht="26.25" x14ac:dyDescent="0.25">
      <c r="A167" s="40" t="s">
        <v>4</v>
      </c>
      <c r="B167" s="40"/>
      <c r="C167" s="40"/>
      <c r="D167" s="40"/>
      <c r="E167" s="40"/>
      <c r="F167" s="40"/>
      <c r="G167" s="40"/>
      <c r="H167" s="41" t="s">
        <v>202</v>
      </c>
    </row>
    <row r="168" spans="1:8" x14ac:dyDescent="0.25">
      <c r="A168" s="40" t="s">
        <v>4</v>
      </c>
      <c r="B168" s="40"/>
      <c r="C168" s="40"/>
      <c r="D168" s="40"/>
      <c r="E168" s="40"/>
      <c r="F168" s="40"/>
      <c r="G168" s="38">
        <v>25504060</v>
      </c>
      <c r="H168" s="42" t="s">
        <v>203</v>
      </c>
    </row>
    <row r="169" spans="1:8" ht="26.25" x14ac:dyDescent="0.25">
      <c r="A169" s="40" t="s">
        <v>4</v>
      </c>
      <c r="B169" s="40"/>
      <c r="C169" s="40"/>
      <c r="D169" s="40"/>
      <c r="E169" s="40"/>
      <c r="F169" s="40"/>
      <c r="G169" s="40"/>
      <c r="H169" s="41" t="s">
        <v>204</v>
      </c>
    </row>
    <row r="170" spans="1:8" ht="19.899999999999999" customHeight="1" x14ac:dyDescent="0.25">
      <c r="A170" s="38">
        <v>30</v>
      </c>
      <c r="B170" s="38" t="s">
        <v>205</v>
      </c>
      <c r="C170" s="45">
        <v>3010</v>
      </c>
      <c r="D170" s="45" t="s">
        <v>206</v>
      </c>
      <c r="E170" s="45">
        <v>301010</v>
      </c>
      <c r="F170" s="45" t="s">
        <v>206</v>
      </c>
      <c r="G170" s="38">
        <v>30101010</v>
      </c>
      <c r="H170" s="42" t="s">
        <v>207</v>
      </c>
    </row>
    <row r="171" spans="1:8" x14ac:dyDescent="0.25">
      <c r="A171" s="40" t="s">
        <v>4</v>
      </c>
      <c r="B171" s="40"/>
      <c r="C171" s="40"/>
      <c r="D171" s="40"/>
      <c r="E171" s="40"/>
      <c r="F171" s="40"/>
      <c r="G171" s="40"/>
      <c r="H171" s="41" t="s">
        <v>208</v>
      </c>
    </row>
    <row r="172" spans="1:8" x14ac:dyDescent="0.25">
      <c r="A172" s="38" t="s">
        <v>4</v>
      </c>
      <c r="B172" s="38"/>
      <c r="C172" s="38"/>
      <c r="D172" s="38"/>
      <c r="E172" s="38"/>
      <c r="F172" s="38"/>
      <c r="G172" s="38">
        <v>30101020</v>
      </c>
      <c r="H172" s="42" t="s">
        <v>209</v>
      </c>
    </row>
    <row r="173" spans="1:8" x14ac:dyDescent="0.25">
      <c r="A173" s="40" t="s">
        <v>4</v>
      </c>
      <c r="B173" s="40"/>
      <c r="C173" s="40"/>
      <c r="D173" s="40"/>
      <c r="E173" s="40"/>
      <c r="F173" s="40"/>
      <c r="G173" s="40"/>
      <c r="H173" s="41" t="s">
        <v>210</v>
      </c>
    </row>
    <row r="174" spans="1:8" x14ac:dyDescent="0.25">
      <c r="A174" s="38" t="s">
        <v>4</v>
      </c>
      <c r="B174" s="38"/>
      <c r="C174" s="38"/>
      <c r="D174" s="38"/>
      <c r="E174" s="38"/>
      <c r="F174" s="38"/>
      <c r="G174" s="38">
        <v>30101030</v>
      </c>
      <c r="H174" s="42" t="s">
        <v>211</v>
      </c>
    </row>
    <row r="175" spans="1:8" x14ac:dyDescent="0.25">
      <c r="A175" s="40" t="s">
        <v>4</v>
      </c>
      <c r="B175" s="40"/>
      <c r="C175" s="40"/>
      <c r="D175" s="40"/>
      <c r="E175" s="40"/>
      <c r="F175" s="40"/>
      <c r="G175" s="40"/>
      <c r="H175" s="41" t="s">
        <v>212</v>
      </c>
    </row>
    <row r="176" spans="1:8" x14ac:dyDescent="0.25">
      <c r="A176" s="40" t="s">
        <v>4</v>
      </c>
      <c r="B176" s="40"/>
      <c r="C176" s="40"/>
      <c r="D176" s="40"/>
      <c r="E176" s="40"/>
      <c r="F176" s="40"/>
      <c r="G176" s="45">
        <v>30101040</v>
      </c>
      <c r="H176" s="46" t="s">
        <v>213</v>
      </c>
    </row>
    <row r="177" spans="1:8" ht="26.25" x14ac:dyDescent="0.25">
      <c r="A177" s="40" t="s">
        <v>4</v>
      </c>
      <c r="B177" s="40"/>
      <c r="C177" s="40"/>
      <c r="D177" s="40"/>
      <c r="E177" s="40"/>
      <c r="F177" s="40"/>
      <c r="G177" s="40"/>
      <c r="H177" s="47" t="s">
        <v>214</v>
      </c>
    </row>
    <row r="178" spans="1:8" x14ac:dyDescent="0.25">
      <c r="A178" s="38" t="s">
        <v>4</v>
      </c>
      <c r="B178" s="38"/>
      <c r="C178" s="38">
        <v>3020</v>
      </c>
      <c r="D178" s="38" t="s">
        <v>215</v>
      </c>
      <c r="E178" s="38">
        <v>302010</v>
      </c>
      <c r="F178" s="38" t="s">
        <v>216</v>
      </c>
      <c r="G178" s="38">
        <v>30201010</v>
      </c>
      <c r="H178" s="42" t="s">
        <v>217</v>
      </c>
    </row>
    <row r="179" spans="1:8" x14ac:dyDescent="0.25">
      <c r="A179" s="40" t="s">
        <v>4</v>
      </c>
      <c r="B179" s="40"/>
      <c r="C179" s="40"/>
      <c r="D179" s="40"/>
      <c r="E179" s="40"/>
      <c r="F179" s="40"/>
      <c r="G179" s="40"/>
      <c r="H179" s="41" t="s">
        <v>218</v>
      </c>
    </row>
    <row r="180" spans="1:8" x14ac:dyDescent="0.25">
      <c r="A180" s="38" t="s">
        <v>4</v>
      </c>
      <c r="B180" s="38"/>
      <c r="C180" s="38"/>
      <c r="D180" s="38"/>
      <c r="E180" s="38"/>
      <c r="F180" s="38"/>
      <c r="G180" s="38">
        <v>30201020</v>
      </c>
      <c r="H180" s="42" t="s">
        <v>219</v>
      </c>
    </row>
    <row r="181" spans="1:8" x14ac:dyDescent="0.25">
      <c r="A181" s="40" t="s">
        <v>4</v>
      </c>
      <c r="B181" s="40"/>
      <c r="C181" s="40"/>
      <c r="D181" s="40"/>
      <c r="E181" s="40"/>
      <c r="F181" s="40"/>
      <c r="G181" s="40"/>
      <c r="H181" s="41" t="s">
        <v>220</v>
      </c>
    </row>
    <row r="182" spans="1:8" x14ac:dyDescent="0.25">
      <c r="A182" s="38" t="s">
        <v>4</v>
      </c>
      <c r="B182" s="38"/>
      <c r="C182" s="38"/>
      <c r="D182" s="38"/>
      <c r="E182" s="38"/>
      <c r="F182" s="38"/>
      <c r="G182" s="43">
        <v>30201030</v>
      </c>
      <c r="H182" s="44" t="s">
        <v>221</v>
      </c>
    </row>
    <row r="183" spans="1:8" x14ac:dyDescent="0.25">
      <c r="A183" s="40" t="s">
        <v>4</v>
      </c>
      <c r="B183" s="40"/>
      <c r="C183" s="40"/>
      <c r="D183" s="40"/>
      <c r="E183" s="40"/>
      <c r="F183" s="40"/>
      <c r="G183" s="40"/>
      <c r="H183" s="41" t="s">
        <v>222</v>
      </c>
    </row>
    <row r="184" spans="1:8" x14ac:dyDescent="0.25">
      <c r="A184" s="38" t="s">
        <v>4</v>
      </c>
      <c r="B184" s="38"/>
      <c r="C184" s="38"/>
      <c r="D184" s="38"/>
      <c r="E184" s="38">
        <v>302020</v>
      </c>
      <c r="F184" s="38" t="s">
        <v>223</v>
      </c>
      <c r="G184" s="43">
        <v>30202010</v>
      </c>
      <c r="H184" s="44" t="s">
        <v>224</v>
      </c>
    </row>
    <row r="185" spans="1:8" ht="39" x14ac:dyDescent="0.25">
      <c r="A185" s="40" t="s">
        <v>4</v>
      </c>
      <c r="B185" s="40"/>
      <c r="C185" s="40"/>
      <c r="D185" s="40"/>
      <c r="E185" s="40"/>
      <c r="F185" s="40"/>
      <c r="G185" s="40"/>
      <c r="H185" s="41" t="s">
        <v>225</v>
      </c>
    </row>
    <row r="186" spans="1:8" x14ac:dyDescent="0.25">
      <c r="A186" s="38" t="s">
        <v>4</v>
      </c>
      <c r="B186" s="38"/>
      <c r="C186" s="38"/>
      <c r="D186" s="38"/>
      <c r="E186" s="38"/>
      <c r="F186" s="38"/>
      <c r="G186" s="38">
        <v>30202030</v>
      </c>
      <c r="H186" s="42" t="s">
        <v>226</v>
      </c>
    </row>
    <row r="187" spans="1:8" x14ac:dyDescent="0.25">
      <c r="A187" s="40" t="s">
        <v>4</v>
      </c>
      <c r="B187" s="40"/>
      <c r="C187" s="40"/>
      <c r="D187" s="40"/>
      <c r="E187" s="40"/>
      <c r="F187" s="40"/>
      <c r="G187" s="40"/>
      <c r="H187" s="41" t="s">
        <v>227</v>
      </c>
    </row>
    <row r="188" spans="1:8" x14ac:dyDescent="0.25">
      <c r="A188" s="38" t="s">
        <v>4</v>
      </c>
      <c r="B188" s="38"/>
      <c r="C188" s="38"/>
      <c r="D188" s="38"/>
      <c r="E188" s="38">
        <v>302030</v>
      </c>
      <c r="F188" s="38" t="s">
        <v>228</v>
      </c>
      <c r="G188" s="38">
        <v>30203010</v>
      </c>
      <c r="H188" s="42" t="s">
        <v>228</v>
      </c>
    </row>
    <row r="189" spans="1:8" x14ac:dyDescent="0.25">
      <c r="A189" s="40" t="s">
        <v>4</v>
      </c>
      <c r="B189" s="40"/>
      <c r="C189" s="40"/>
      <c r="D189" s="40"/>
      <c r="E189" s="40"/>
      <c r="F189" s="40"/>
      <c r="G189" s="40"/>
      <c r="H189" s="41" t="s">
        <v>229</v>
      </c>
    </row>
    <row r="190" spans="1:8" x14ac:dyDescent="0.25">
      <c r="A190" s="38" t="s">
        <v>4</v>
      </c>
      <c r="B190" s="38"/>
      <c r="C190" s="38">
        <v>3030</v>
      </c>
      <c r="D190" s="38" t="s">
        <v>230</v>
      </c>
      <c r="E190" s="38">
        <v>303010</v>
      </c>
      <c r="F190" s="38" t="s">
        <v>231</v>
      </c>
      <c r="G190" s="38">
        <v>30301010</v>
      </c>
      <c r="H190" s="42" t="s">
        <v>231</v>
      </c>
    </row>
    <row r="191" spans="1:8" ht="26.25" x14ac:dyDescent="0.25">
      <c r="A191" s="40" t="s">
        <v>4</v>
      </c>
      <c r="B191" s="40"/>
      <c r="C191" s="40"/>
      <c r="D191" s="40"/>
      <c r="E191" s="40"/>
      <c r="F191" s="40"/>
      <c r="G191" s="40"/>
      <c r="H191" s="41" t="s">
        <v>232</v>
      </c>
    </row>
    <row r="192" spans="1:8" x14ac:dyDescent="0.25">
      <c r="A192" s="38" t="s">
        <v>4</v>
      </c>
      <c r="B192" s="38"/>
      <c r="C192" s="38"/>
      <c r="D192" s="38"/>
      <c r="E192" s="43">
        <v>303020</v>
      </c>
      <c r="F192" s="43" t="s">
        <v>233</v>
      </c>
      <c r="G192" s="43">
        <v>30302010</v>
      </c>
      <c r="H192" s="44" t="s">
        <v>233</v>
      </c>
    </row>
    <row r="193" spans="1:8" x14ac:dyDescent="0.25">
      <c r="A193" s="40" t="s">
        <v>4</v>
      </c>
      <c r="B193" s="40"/>
      <c r="C193" s="40"/>
      <c r="D193" s="40"/>
      <c r="E193" s="40"/>
      <c r="F193" s="40"/>
      <c r="G193" s="40"/>
      <c r="H193" s="41" t="s">
        <v>234</v>
      </c>
    </row>
    <row r="194" spans="1:8" x14ac:dyDescent="0.25">
      <c r="A194" s="38">
        <v>35</v>
      </c>
      <c r="B194" s="38" t="s">
        <v>235</v>
      </c>
      <c r="C194" s="38">
        <v>3510</v>
      </c>
      <c r="D194" s="38" t="s">
        <v>236</v>
      </c>
      <c r="E194" s="38">
        <v>351010</v>
      </c>
      <c r="F194" s="38" t="s">
        <v>237</v>
      </c>
      <c r="G194" s="38">
        <v>35101010</v>
      </c>
      <c r="H194" s="42" t="s">
        <v>238</v>
      </c>
    </row>
    <row r="195" spans="1:8" ht="26.25" x14ac:dyDescent="0.25">
      <c r="A195" s="40" t="s">
        <v>4</v>
      </c>
      <c r="B195" s="40"/>
      <c r="C195" s="40"/>
      <c r="D195" s="40"/>
      <c r="E195" s="40"/>
      <c r="F195" s="40"/>
      <c r="G195" s="40"/>
      <c r="H195" s="41" t="s">
        <v>239</v>
      </c>
    </row>
    <row r="196" spans="1:8" x14ac:dyDescent="0.25">
      <c r="A196" s="38" t="s">
        <v>4</v>
      </c>
      <c r="B196" s="38"/>
      <c r="C196" s="38"/>
      <c r="D196" s="38"/>
      <c r="E196" s="38"/>
      <c r="F196" s="38"/>
      <c r="G196" s="38">
        <v>35101020</v>
      </c>
      <c r="H196" s="42" t="s">
        <v>240</v>
      </c>
    </row>
    <row r="197" spans="1:8" ht="26.25" x14ac:dyDescent="0.25">
      <c r="A197" s="40" t="s">
        <v>4</v>
      </c>
      <c r="B197" s="40"/>
      <c r="C197" s="40"/>
      <c r="D197" s="40"/>
      <c r="E197" s="40"/>
      <c r="F197" s="40"/>
      <c r="G197" s="40"/>
      <c r="H197" s="41" t="s">
        <v>241</v>
      </c>
    </row>
    <row r="198" spans="1:8" x14ac:dyDescent="0.25">
      <c r="A198" s="38" t="s">
        <v>4</v>
      </c>
      <c r="B198" s="38"/>
      <c r="C198" s="38"/>
      <c r="D198" s="38"/>
      <c r="E198" s="38">
        <v>351020</v>
      </c>
      <c r="F198" s="38" t="s">
        <v>242</v>
      </c>
      <c r="G198" s="38">
        <v>35102010</v>
      </c>
      <c r="H198" s="42" t="s">
        <v>243</v>
      </c>
    </row>
    <row r="199" spans="1:8" x14ac:dyDescent="0.25">
      <c r="A199" s="40" t="s">
        <v>4</v>
      </c>
      <c r="B199" s="40"/>
      <c r="C199" s="40"/>
      <c r="D199" s="40"/>
      <c r="E199" s="40"/>
      <c r="F199" s="40"/>
      <c r="G199" s="40"/>
      <c r="H199" s="41" t="s">
        <v>244</v>
      </c>
    </row>
    <row r="200" spans="1:8" x14ac:dyDescent="0.25">
      <c r="A200" s="40" t="s">
        <v>4</v>
      </c>
      <c r="B200" s="40"/>
      <c r="C200" s="40"/>
      <c r="D200" s="40"/>
      <c r="E200" s="40"/>
      <c r="F200" s="40"/>
      <c r="G200" s="38">
        <v>35102015</v>
      </c>
      <c r="H200" s="42" t="s">
        <v>245</v>
      </c>
    </row>
    <row r="201" spans="1:8" ht="39" x14ac:dyDescent="0.25">
      <c r="A201" s="40" t="s">
        <v>4</v>
      </c>
      <c r="B201" s="40"/>
      <c r="C201" s="40"/>
      <c r="D201" s="40"/>
      <c r="E201" s="40"/>
      <c r="F201" s="40"/>
      <c r="G201" s="40"/>
      <c r="H201" s="41" t="s">
        <v>246</v>
      </c>
    </row>
    <row r="202" spans="1:8" x14ac:dyDescent="0.25">
      <c r="A202" s="38" t="s">
        <v>4</v>
      </c>
      <c r="B202" s="38"/>
      <c r="C202" s="38"/>
      <c r="D202" s="38"/>
      <c r="E202" s="38"/>
      <c r="F202" s="38"/>
      <c r="G202" s="38">
        <v>35102020</v>
      </c>
      <c r="H202" s="42" t="s">
        <v>247</v>
      </c>
    </row>
    <row r="203" spans="1:8" x14ac:dyDescent="0.25">
      <c r="A203" s="40" t="s">
        <v>4</v>
      </c>
      <c r="B203" s="40"/>
      <c r="C203" s="40"/>
      <c r="D203" s="40"/>
      <c r="E203" s="40"/>
      <c r="F203" s="40"/>
      <c r="G203" s="40"/>
      <c r="H203" s="41" t="s">
        <v>248</v>
      </c>
    </row>
    <row r="204" spans="1:8" x14ac:dyDescent="0.25">
      <c r="A204" s="38" t="s">
        <v>4</v>
      </c>
      <c r="B204" s="38"/>
      <c r="C204" s="38"/>
      <c r="D204" s="38"/>
      <c r="E204" s="38"/>
      <c r="F204" s="38"/>
      <c r="G204" s="38">
        <v>35102030</v>
      </c>
      <c r="H204" s="42" t="s">
        <v>249</v>
      </c>
    </row>
    <row r="205" spans="1:8" x14ac:dyDescent="0.25">
      <c r="A205" s="40" t="s">
        <v>4</v>
      </c>
      <c r="B205" s="40"/>
      <c r="C205" s="40"/>
      <c r="D205" s="40"/>
      <c r="E205" s="40"/>
      <c r="F205" s="40"/>
      <c r="G205" s="40"/>
      <c r="H205" s="41" t="s">
        <v>250</v>
      </c>
    </row>
    <row r="206" spans="1:8" x14ac:dyDescent="0.25">
      <c r="A206" s="40" t="s">
        <v>4</v>
      </c>
      <c r="B206" s="40"/>
      <c r="C206" s="40"/>
      <c r="D206" s="40"/>
      <c r="E206" s="38">
        <v>351030</v>
      </c>
      <c r="F206" s="38" t="s">
        <v>251</v>
      </c>
      <c r="G206" s="38">
        <v>35103010</v>
      </c>
      <c r="H206" s="42" t="s">
        <v>251</v>
      </c>
    </row>
    <row r="207" spans="1:8" ht="26.25" x14ac:dyDescent="0.25">
      <c r="A207" s="40" t="s">
        <v>4</v>
      </c>
      <c r="B207" s="40"/>
      <c r="C207" s="40"/>
      <c r="D207" s="40"/>
      <c r="E207" s="40"/>
      <c r="F207" s="40"/>
      <c r="G207" s="40"/>
      <c r="H207" s="41" t="s">
        <v>252</v>
      </c>
    </row>
    <row r="208" spans="1:8" x14ac:dyDescent="0.25">
      <c r="A208" s="38" t="s">
        <v>4</v>
      </c>
      <c r="B208" s="38"/>
      <c r="C208" s="38">
        <v>3520</v>
      </c>
      <c r="D208" s="38" t="s">
        <v>253</v>
      </c>
      <c r="E208" s="38">
        <v>352010</v>
      </c>
      <c r="F208" s="38" t="s">
        <v>254</v>
      </c>
      <c r="G208" s="38">
        <v>35201010</v>
      </c>
      <c r="H208" s="42" t="s">
        <v>254</v>
      </c>
    </row>
    <row r="209" spans="1:8" ht="39" x14ac:dyDescent="0.25">
      <c r="A209" s="40" t="s">
        <v>4</v>
      </c>
      <c r="B209" s="40"/>
      <c r="C209" s="40"/>
      <c r="D209" s="40"/>
      <c r="E209" s="40"/>
      <c r="F209" s="40"/>
      <c r="G209" s="40"/>
      <c r="H209" s="41" t="s">
        <v>255</v>
      </c>
    </row>
    <row r="210" spans="1:8" x14ac:dyDescent="0.25">
      <c r="A210" s="38" t="s">
        <v>4</v>
      </c>
      <c r="B210" s="38"/>
      <c r="C210" s="38"/>
      <c r="D210" s="38"/>
      <c r="E210" s="38">
        <v>352020</v>
      </c>
      <c r="F210" s="38" t="s">
        <v>256</v>
      </c>
      <c r="G210" s="38">
        <v>35202010</v>
      </c>
      <c r="H210" s="42" t="s">
        <v>256</v>
      </c>
    </row>
    <row r="211" spans="1:8" x14ac:dyDescent="0.25">
      <c r="A211" s="40" t="s">
        <v>4</v>
      </c>
      <c r="B211" s="40"/>
      <c r="C211" s="40"/>
      <c r="D211" s="40"/>
      <c r="E211" s="50"/>
      <c r="F211" s="50"/>
      <c r="G211" s="40"/>
      <c r="H211" s="41" t="s">
        <v>257</v>
      </c>
    </row>
    <row r="212" spans="1:8" x14ac:dyDescent="0.25">
      <c r="A212" s="40" t="s">
        <v>4</v>
      </c>
      <c r="B212" s="40"/>
      <c r="C212" s="40"/>
      <c r="D212" s="40"/>
      <c r="E212" s="38">
        <v>352030</v>
      </c>
      <c r="F212" s="38" t="s">
        <v>258</v>
      </c>
      <c r="G212" s="38">
        <v>35203010</v>
      </c>
      <c r="H212" s="42" t="s">
        <v>258</v>
      </c>
    </row>
    <row r="213" spans="1:8" ht="26.25" x14ac:dyDescent="0.25">
      <c r="A213" s="40" t="s">
        <v>4</v>
      </c>
      <c r="B213" s="40"/>
      <c r="C213" s="40"/>
      <c r="D213" s="40"/>
      <c r="E213" s="40"/>
      <c r="F213" s="40"/>
      <c r="G213" s="40"/>
      <c r="H213" s="41" t="s">
        <v>259</v>
      </c>
    </row>
    <row r="214" spans="1:8" x14ac:dyDescent="0.25">
      <c r="A214" s="38">
        <v>40</v>
      </c>
      <c r="B214" s="38" t="s">
        <v>260</v>
      </c>
      <c r="C214" s="38">
        <v>4010</v>
      </c>
      <c r="D214" s="38" t="s">
        <v>261</v>
      </c>
      <c r="E214" s="38">
        <v>401010</v>
      </c>
      <c r="F214" s="38" t="s">
        <v>261</v>
      </c>
      <c r="G214" s="38">
        <v>40101010</v>
      </c>
      <c r="H214" s="42" t="s">
        <v>262</v>
      </c>
    </row>
    <row r="215" spans="1:8" ht="39" x14ac:dyDescent="0.25">
      <c r="A215" s="40" t="s">
        <v>4</v>
      </c>
      <c r="B215" s="40"/>
      <c r="C215" s="40"/>
      <c r="D215" s="40"/>
      <c r="E215" s="40"/>
      <c r="F215" s="40"/>
      <c r="G215" s="40"/>
      <c r="H215" s="41" t="s">
        <v>263</v>
      </c>
    </row>
    <row r="216" spans="1:8" x14ac:dyDescent="0.25">
      <c r="A216" s="40" t="s">
        <v>4</v>
      </c>
      <c r="B216" s="40"/>
      <c r="C216" s="40"/>
      <c r="D216" s="40"/>
      <c r="E216" s="40"/>
      <c r="F216" s="40"/>
      <c r="G216" s="45">
        <v>40101015</v>
      </c>
      <c r="H216" s="46" t="s">
        <v>264</v>
      </c>
    </row>
    <row r="217" spans="1:8" ht="51.75" x14ac:dyDescent="0.25">
      <c r="A217" s="40" t="s">
        <v>4</v>
      </c>
      <c r="B217" s="40"/>
      <c r="C217" s="40"/>
      <c r="D217" s="40"/>
      <c r="E217" s="40"/>
      <c r="F217" s="40"/>
      <c r="G217" s="40"/>
      <c r="H217" s="47" t="s">
        <v>265</v>
      </c>
    </row>
    <row r="218" spans="1:8" x14ac:dyDescent="0.25">
      <c r="A218" s="40" t="s">
        <v>4</v>
      </c>
      <c r="B218" s="40"/>
      <c r="C218" s="40"/>
      <c r="D218" s="40"/>
      <c r="E218" s="48">
        <v>401020</v>
      </c>
      <c r="F218" s="48" t="s">
        <v>266</v>
      </c>
      <c r="G218" s="48">
        <v>40102010</v>
      </c>
      <c r="H218" s="49" t="s">
        <v>267</v>
      </c>
    </row>
    <row r="219" spans="1:8" ht="26.25" x14ac:dyDescent="0.25">
      <c r="A219" s="40" t="s">
        <v>4</v>
      </c>
      <c r="B219" s="40"/>
      <c r="C219" s="40"/>
      <c r="D219" s="40"/>
      <c r="E219" s="40"/>
      <c r="F219" s="40"/>
      <c r="G219" s="40"/>
      <c r="H219" s="51" t="s">
        <v>268</v>
      </c>
    </row>
    <row r="220" spans="1:8" x14ac:dyDescent="0.25">
      <c r="A220" s="38" t="s">
        <v>4</v>
      </c>
      <c r="B220" s="38"/>
      <c r="C220" s="45">
        <v>4020</v>
      </c>
      <c r="D220" s="45" t="s">
        <v>269</v>
      </c>
      <c r="E220" s="45">
        <v>402010</v>
      </c>
      <c r="F220" s="45" t="s">
        <v>270</v>
      </c>
      <c r="G220" s="45">
        <v>40201020</v>
      </c>
      <c r="H220" s="46" t="s">
        <v>271</v>
      </c>
    </row>
    <row r="221" spans="1:8" ht="26.25" x14ac:dyDescent="0.25">
      <c r="A221" s="40" t="s">
        <v>4</v>
      </c>
      <c r="B221" s="40"/>
      <c r="C221" s="40"/>
      <c r="D221" s="40"/>
      <c r="E221" s="40"/>
      <c r="F221" s="40"/>
      <c r="G221" s="40"/>
      <c r="H221" s="41" t="s">
        <v>272</v>
      </c>
    </row>
    <row r="222" spans="1:8" x14ac:dyDescent="0.25">
      <c r="A222" s="38" t="s">
        <v>4</v>
      </c>
      <c r="B222" s="38"/>
      <c r="C222" s="38"/>
      <c r="D222" s="38"/>
      <c r="E222" s="38"/>
      <c r="F222" s="38"/>
      <c r="G222" s="38">
        <v>40201030</v>
      </c>
      <c r="H222" s="42" t="s">
        <v>273</v>
      </c>
    </row>
    <row r="223" spans="1:8" ht="39" x14ac:dyDescent="0.25">
      <c r="A223" s="40" t="s">
        <v>4</v>
      </c>
      <c r="B223" s="40"/>
      <c r="C223" s="40"/>
      <c r="D223" s="40"/>
      <c r="E223" s="40"/>
      <c r="F223" s="40"/>
      <c r="G223" s="40"/>
      <c r="H223" s="41" t="s">
        <v>274</v>
      </c>
    </row>
    <row r="224" spans="1:8" x14ac:dyDescent="0.25">
      <c r="A224" s="40" t="s">
        <v>4</v>
      </c>
      <c r="B224" s="40"/>
      <c r="C224" s="40"/>
      <c r="D224" s="40"/>
      <c r="E224" s="40"/>
      <c r="F224" s="40"/>
      <c r="G224" s="38">
        <v>40201040</v>
      </c>
      <c r="H224" s="42" t="s">
        <v>275</v>
      </c>
    </row>
    <row r="225" spans="1:8" ht="51.75" x14ac:dyDescent="0.25">
      <c r="A225" s="40" t="s">
        <v>4</v>
      </c>
      <c r="B225" s="40"/>
      <c r="C225" s="40"/>
      <c r="D225" s="40"/>
      <c r="E225" s="40"/>
      <c r="F225" s="40"/>
      <c r="G225" s="40"/>
      <c r="H225" s="41" t="s">
        <v>276</v>
      </c>
    </row>
    <row r="226" spans="1:8" x14ac:dyDescent="0.25">
      <c r="A226" s="40"/>
      <c r="B226" s="40"/>
      <c r="C226" s="40"/>
      <c r="D226" s="40"/>
      <c r="E226" s="40"/>
      <c r="F226" s="40"/>
      <c r="G226" s="45">
        <v>40201050</v>
      </c>
      <c r="H226" s="46" t="s">
        <v>277</v>
      </c>
    </row>
    <row r="227" spans="1:8" ht="39" x14ac:dyDescent="0.25">
      <c r="A227" s="40"/>
      <c r="B227" s="40"/>
      <c r="C227" s="40"/>
      <c r="D227" s="40"/>
      <c r="E227" s="40"/>
      <c r="F227" s="40"/>
      <c r="G227" s="45"/>
      <c r="H227" s="47" t="s">
        <v>278</v>
      </c>
    </row>
    <row r="228" spans="1:8" x14ac:dyDescent="0.25">
      <c r="A228" s="40"/>
      <c r="B228" s="40"/>
      <c r="C228" s="40"/>
      <c r="D228" s="40"/>
      <c r="E228" s="40"/>
      <c r="F228" s="40"/>
      <c r="G228" s="45">
        <v>40201060</v>
      </c>
      <c r="H228" s="46" t="s">
        <v>279</v>
      </c>
    </row>
    <row r="229" spans="1:8" ht="26.25" x14ac:dyDescent="0.25">
      <c r="A229" s="40"/>
      <c r="B229" s="40"/>
      <c r="C229" s="40"/>
      <c r="D229" s="40"/>
      <c r="E229" s="40"/>
      <c r="F229" s="40"/>
      <c r="G229" s="45"/>
      <c r="H229" s="47" t="s">
        <v>280</v>
      </c>
    </row>
    <row r="230" spans="1:8" x14ac:dyDescent="0.25">
      <c r="A230" s="40" t="s">
        <v>4</v>
      </c>
      <c r="B230" s="40"/>
      <c r="C230" s="40"/>
      <c r="D230" s="40"/>
      <c r="E230" s="38">
        <v>402020</v>
      </c>
      <c r="F230" s="38" t="s">
        <v>281</v>
      </c>
      <c r="G230" s="38">
        <v>40202010</v>
      </c>
      <c r="H230" s="42" t="s">
        <v>281</v>
      </c>
    </row>
    <row r="231" spans="1:8" ht="26.25" x14ac:dyDescent="0.25">
      <c r="A231" s="40" t="s">
        <v>4</v>
      </c>
      <c r="B231" s="40"/>
      <c r="C231" s="40"/>
      <c r="D231" s="40"/>
      <c r="E231" s="40"/>
      <c r="F231" s="40"/>
      <c r="G231" s="40"/>
      <c r="H231" s="41" t="s">
        <v>282</v>
      </c>
    </row>
    <row r="232" spans="1:8" x14ac:dyDescent="0.25">
      <c r="A232" s="40" t="s">
        <v>4</v>
      </c>
      <c r="B232" s="40"/>
      <c r="C232" s="40"/>
      <c r="D232" s="40"/>
      <c r="E232" s="38">
        <v>402030</v>
      </c>
      <c r="F232" s="38" t="s">
        <v>283</v>
      </c>
      <c r="G232" s="38">
        <v>40203010</v>
      </c>
      <c r="H232" s="42" t="s">
        <v>284</v>
      </c>
    </row>
    <row r="233" spans="1:8" ht="39" x14ac:dyDescent="0.25">
      <c r="A233" s="40" t="s">
        <v>4</v>
      </c>
      <c r="B233" s="40"/>
      <c r="C233" s="40"/>
      <c r="D233" s="40"/>
      <c r="E233" s="38"/>
      <c r="F233" s="38"/>
      <c r="G233" s="38"/>
      <c r="H233" s="41" t="s">
        <v>285</v>
      </c>
    </row>
    <row r="234" spans="1:8" x14ac:dyDescent="0.25">
      <c r="A234" s="40" t="s">
        <v>4</v>
      </c>
      <c r="B234" s="40"/>
      <c r="C234" s="40"/>
      <c r="D234" s="40"/>
      <c r="E234" s="38"/>
      <c r="F234" s="38"/>
      <c r="G234" s="38">
        <v>40203020</v>
      </c>
      <c r="H234" s="42" t="s">
        <v>286</v>
      </c>
    </row>
    <row r="235" spans="1:8" ht="39" x14ac:dyDescent="0.25">
      <c r="A235" s="40" t="s">
        <v>4</v>
      </c>
      <c r="B235" s="40"/>
      <c r="C235" s="40"/>
      <c r="D235" s="40"/>
      <c r="E235" s="38"/>
      <c r="F235" s="38"/>
      <c r="G235" s="38"/>
      <c r="H235" s="41" t="s">
        <v>287</v>
      </c>
    </row>
    <row r="236" spans="1:8" x14ac:dyDescent="0.25">
      <c r="A236" s="40" t="s">
        <v>4</v>
      </c>
      <c r="B236" s="40"/>
      <c r="C236" s="40"/>
      <c r="D236" s="40"/>
      <c r="E236" s="38"/>
      <c r="F236" s="38"/>
      <c r="G236" s="38">
        <v>40203030</v>
      </c>
      <c r="H236" s="42" t="s">
        <v>288</v>
      </c>
    </row>
    <row r="237" spans="1:8" ht="51.75" x14ac:dyDescent="0.25">
      <c r="A237" s="40" t="s">
        <v>4</v>
      </c>
      <c r="B237" s="40"/>
      <c r="C237" s="40"/>
      <c r="D237" s="40"/>
      <c r="E237" s="40"/>
      <c r="F237" s="40"/>
      <c r="G237" s="38"/>
      <c r="H237" s="41" t="s">
        <v>289</v>
      </c>
    </row>
    <row r="238" spans="1:8" x14ac:dyDescent="0.25">
      <c r="A238" s="40" t="s">
        <v>4</v>
      </c>
      <c r="B238" s="40"/>
      <c r="C238" s="40"/>
      <c r="D238" s="40"/>
      <c r="E238" s="40"/>
      <c r="F238" s="40"/>
      <c r="G238" s="38">
        <v>40203040</v>
      </c>
      <c r="H238" s="42" t="s">
        <v>290</v>
      </c>
    </row>
    <row r="239" spans="1:8" ht="26.25" x14ac:dyDescent="0.25">
      <c r="A239" s="40" t="s">
        <v>4</v>
      </c>
      <c r="B239" s="40"/>
      <c r="C239" s="40"/>
      <c r="D239" s="40"/>
      <c r="E239" s="40"/>
      <c r="F239" s="40"/>
      <c r="G239" s="38"/>
      <c r="H239" s="41" t="s">
        <v>291</v>
      </c>
    </row>
    <row r="240" spans="1:8" x14ac:dyDescent="0.25">
      <c r="A240" s="38" t="s">
        <v>4</v>
      </c>
      <c r="B240" s="38"/>
      <c r="C240" s="38"/>
      <c r="D240" s="38"/>
      <c r="E240" s="38">
        <v>402040</v>
      </c>
      <c r="F240" s="38" t="s">
        <v>292</v>
      </c>
      <c r="G240" s="38">
        <v>40204010</v>
      </c>
      <c r="H240" s="42" t="s">
        <v>293</v>
      </c>
    </row>
    <row r="241" spans="1:8" ht="26.25" x14ac:dyDescent="0.25">
      <c r="A241" s="40" t="s">
        <v>4</v>
      </c>
      <c r="B241" s="40"/>
      <c r="C241" s="40"/>
      <c r="D241" s="40"/>
      <c r="E241" s="40"/>
      <c r="F241" s="40"/>
      <c r="G241" s="38"/>
      <c r="H241" s="41" t="s">
        <v>294</v>
      </c>
    </row>
    <row r="242" spans="1:8" x14ac:dyDescent="0.25">
      <c r="A242" s="38" t="s">
        <v>4</v>
      </c>
      <c r="B242" s="38"/>
      <c r="C242" s="38">
        <v>4030</v>
      </c>
      <c r="D242" s="38" t="s">
        <v>295</v>
      </c>
      <c r="E242" s="38">
        <v>403010</v>
      </c>
      <c r="F242" s="38" t="s">
        <v>295</v>
      </c>
      <c r="G242" s="38">
        <v>40301010</v>
      </c>
      <c r="H242" s="42" t="s">
        <v>296</v>
      </c>
    </row>
    <row r="243" spans="1:8" x14ac:dyDescent="0.25">
      <c r="A243" s="40" t="s">
        <v>4</v>
      </c>
      <c r="B243" s="38"/>
      <c r="C243" s="40"/>
      <c r="D243" s="40"/>
      <c r="E243" s="40"/>
      <c r="F243" s="40"/>
      <c r="G243" s="40"/>
      <c r="H243" s="41" t="s">
        <v>297</v>
      </c>
    </row>
    <row r="244" spans="1:8" x14ac:dyDescent="0.25">
      <c r="A244" s="38" t="s">
        <v>4</v>
      </c>
      <c r="B244" s="38"/>
      <c r="C244" s="38"/>
      <c r="D244" s="38"/>
      <c r="E244" s="38"/>
      <c r="F244" s="38"/>
      <c r="G244" s="38">
        <v>40301020</v>
      </c>
      <c r="H244" s="42" t="s">
        <v>298</v>
      </c>
    </row>
    <row r="245" spans="1:8" ht="26.25" x14ac:dyDescent="0.25">
      <c r="A245" s="40" t="s">
        <v>4</v>
      </c>
      <c r="B245" s="40"/>
      <c r="C245" s="40"/>
      <c r="D245" s="40"/>
      <c r="E245" s="40"/>
      <c r="F245" s="40"/>
      <c r="G245" s="40"/>
      <c r="H245" s="41" t="s">
        <v>299</v>
      </c>
    </row>
    <row r="246" spans="1:8" x14ac:dyDescent="0.25">
      <c r="A246" s="38" t="s">
        <v>4</v>
      </c>
      <c r="B246" s="38"/>
      <c r="C246" s="38"/>
      <c r="D246" s="38"/>
      <c r="E246" s="38"/>
      <c r="F246" s="38"/>
      <c r="G246" s="38">
        <v>40301030</v>
      </c>
      <c r="H246" s="42" t="s">
        <v>300</v>
      </c>
    </row>
    <row r="247" spans="1:8" x14ac:dyDescent="0.25">
      <c r="A247" s="40" t="s">
        <v>4</v>
      </c>
      <c r="B247" s="40"/>
      <c r="C247" s="40"/>
      <c r="D247" s="40"/>
      <c r="E247" s="40"/>
      <c r="F247" s="40"/>
      <c r="G247" s="40"/>
      <c r="H247" s="41" t="s">
        <v>301</v>
      </c>
    </row>
    <row r="248" spans="1:8" x14ac:dyDescent="0.25">
      <c r="A248" s="38" t="s">
        <v>4</v>
      </c>
      <c r="B248" s="38"/>
      <c r="C248" s="38"/>
      <c r="D248" s="38"/>
      <c r="E248" s="38"/>
      <c r="F248" s="38"/>
      <c r="G248" s="38">
        <v>40301040</v>
      </c>
      <c r="H248" s="42" t="s">
        <v>302</v>
      </c>
    </row>
    <row r="249" spans="1:8" x14ac:dyDescent="0.25">
      <c r="A249" s="40" t="s">
        <v>4</v>
      </c>
      <c r="B249" s="40"/>
      <c r="C249" s="40"/>
      <c r="D249" s="40"/>
      <c r="E249" s="40"/>
      <c r="F249" s="40"/>
      <c r="G249" s="40"/>
      <c r="H249" s="41" t="s">
        <v>303</v>
      </c>
    </row>
    <row r="250" spans="1:8" x14ac:dyDescent="0.25">
      <c r="A250" s="38" t="s">
        <v>4</v>
      </c>
      <c r="B250" s="38"/>
      <c r="C250" s="38"/>
      <c r="D250" s="38"/>
      <c r="E250" s="38"/>
      <c r="F250" s="38"/>
      <c r="G250" s="38">
        <v>40301050</v>
      </c>
      <c r="H250" s="42" t="s">
        <v>304</v>
      </c>
    </row>
    <row r="251" spans="1:8" x14ac:dyDescent="0.25">
      <c r="A251" s="40" t="s">
        <v>4</v>
      </c>
      <c r="B251" s="40"/>
      <c r="C251" s="40"/>
      <c r="D251" s="40"/>
      <c r="E251" s="40"/>
      <c r="F251" s="40"/>
      <c r="G251" s="40"/>
      <c r="H251" s="41" t="s">
        <v>305</v>
      </c>
    </row>
    <row r="252" spans="1:8" x14ac:dyDescent="0.25">
      <c r="A252" s="38">
        <v>45</v>
      </c>
      <c r="B252" s="38" t="s">
        <v>306</v>
      </c>
      <c r="C252" s="38">
        <v>4510</v>
      </c>
      <c r="D252" s="38" t="s">
        <v>307</v>
      </c>
      <c r="E252" s="38">
        <v>451020</v>
      </c>
      <c r="F252" s="38" t="s">
        <v>308</v>
      </c>
      <c r="G252" s="38">
        <v>45102010</v>
      </c>
      <c r="H252" s="42" t="s">
        <v>309</v>
      </c>
    </row>
    <row r="253" spans="1:8" ht="26.25" x14ac:dyDescent="0.25">
      <c r="A253" s="40" t="s">
        <v>4</v>
      </c>
      <c r="B253" s="40"/>
      <c r="C253" s="40"/>
      <c r="D253" s="40"/>
      <c r="E253" s="40"/>
      <c r="F253" s="40"/>
      <c r="G253" s="40"/>
      <c r="H253" s="41" t="s">
        <v>310</v>
      </c>
    </row>
    <row r="254" spans="1:8" x14ac:dyDescent="0.25">
      <c r="A254" s="40" t="s">
        <v>4</v>
      </c>
      <c r="B254" s="40"/>
      <c r="C254" s="40"/>
      <c r="D254" s="40"/>
      <c r="E254" s="40"/>
      <c r="F254" s="40"/>
      <c r="G254" s="48">
        <v>45102020</v>
      </c>
      <c r="H254" s="49" t="s">
        <v>311</v>
      </c>
    </row>
    <row r="255" spans="1:8" ht="26.25" x14ac:dyDescent="0.25">
      <c r="A255" s="40" t="s">
        <v>4</v>
      </c>
      <c r="B255" s="40"/>
      <c r="C255" s="40"/>
      <c r="D255" s="40"/>
      <c r="E255" s="40"/>
      <c r="F255" s="40"/>
      <c r="G255" s="40"/>
      <c r="H255" s="51" t="s">
        <v>312</v>
      </c>
    </row>
    <row r="256" spans="1:8" x14ac:dyDescent="0.25">
      <c r="A256" s="40"/>
      <c r="B256" s="40"/>
      <c r="C256" s="40"/>
      <c r="D256" s="40"/>
      <c r="E256" s="40"/>
      <c r="F256" s="40"/>
      <c r="G256" s="38">
        <v>45102030</v>
      </c>
      <c r="H256" s="42" t="s">
        <v>313</v>
      </c>
    </row>
    <row r="257" spans="1:8" ht="26.25" x14ac:dyDescent="0.25">
      <c r="A257" s="40" t="s">
        <v>4</v>
      </c>
      <c r="B257" s="40"/>
      <c r="C257" s="40"/>
      <c r="D257" s="40"/>
      <c r="E257" s="40"/>
      <c r="F257" s="40"/>
      <c r="G257" s="40"/>
      <c r="H257" s="41" t="s">
        <v>314</v>
      </c>
    </row>
    <row r="258" spans="1:8" x14ac:dyDescent="0.25">
      <c r="A258" s="38" t="s">
        <v>4</v>
      </c>
      <c r="B258" s="38"/>
      <c r="C258" s="38"/>
      <c r="D258" s="38"/>
      <c r="E258" s="38">
        <v>451030</v>
      </c>
      <c r="F258" s="38" t="s">
        <v>315</v>
      </c>
      <c r="G258" s="38">
        <v>45103010</v>
      </c>
      <c r="H258" s="42" t="s">
        <v>316</v>
      </c>
    </row>
    <row r="259" spans="1:8" ht="39" x14ac:dyDescent="0.25">
      <c r="A259" s="40" t="s">
        <v>4</v>
      </c>
      <c r="B259" s="40"/>
      <c r="C259" s="40"/>
      <c r="D259" s="40"/>
      <c r="E259" s="40"/>
      <c r="F259" s="40"/>
      <c r="G259" s="40"/>
      <c r="H259" s="41" t="s">
        <v>317</v>
      </c>
    </row>
    <row r="260" spans="1:8" x14ac:dyDescent="0.25">
      <c r="A260" s="38" t="s">
        <v>4</v>
      </c>
      <c r="B260" s="38"/>
      <c r="C260" s="38"/>
      <c r="D260" s="38"/>
      <c r="E260" s="38"/>
      <c r="F260" s="38"/>
      <c r="G260" s="38">
        <v>45103020</v>
      </c>
      <c r="H260" s="42" t="s">
        <v>318</v>
      </c>
    </row>
    <row r="261" spans="1:8" x14ac:dyDescent="0.25">
      <c r="A261" s="40" t="s">
        <v>4</v>
      </c>
      <c r="B261" s="40"/>
      <c r="C261" s="40"/>
      <c r="D261" s="40"/>
      <c r="E261" s="40"/>
      <c r="F261" s="40"/>
      <c r="G261" s="40"/>
      <c r="H261" s="41" t="s">
        <v>319</v>
      </c>
    </row>
    <row r="262" spans="1:8" x14ac:dyDescent="0.25">
      <c r="A262" s="38" t="s">
        <v>4</v>
      </c>
      <c r="B262" s="38"/>
      <c r="C262" s="38">
        <v>4520</v>
      </c>
      <c r="D262" s="38" t="s">
        <v>320</v>
      </c>
      <c r="E262" s="38">
        <v>452010</v>
      </c>
      <c r="F262" s="38" t="s">
        <v>321</v>
      </c>
      <c r="G262" s="38">
        <v>45201020</v>
      </c>
      <c r="H262" s="42" t="s">
        <v>321</v>
      </c>
    </row>
    <row r="263" spans="1:8" ht="26.25" x14ac:dyDescent="0.25">
      <c r="A263" s="38" t="s">
        <v>4</v>
      </c>
      <c r="B263" s="38"/>
      <c r="C263" s="38"/>
      <c r="D263" s="38"/>
      <c r="E263" s="38"/>
      <c r="F263" s="38"/>
      <c r="G263" s="38"/>
      <c r="H263" s="41" t="s">
        <v>322</v>
      </c>
    </row>
    <row r="264" spans="1:8" x14ac:dyDescent="0.25">
      <c r="A264" s="40" t="s">
        <v>4</v>
      </c>
      <c r="B264" s="40"/>
      <c r="C264" s="40"/>
      <c r="D264" s="40"/>
      <c r="E264" s="38">
        <v>452020</v>
      </c>
      <c r="F264" s="38" t="s">
        <v>323</v>
      </c>
      <c r="G264" s="38">
        <v>45202030</v>
      </c>
      <c r="H264" s="42" t="s">
        <v>323</v>
      </c>
    </row>
    <row r="265" spans="1:8" ht="39" x14ac:dyDescent="0.25">
      <c r="A265" s="40" t="s">
        <v>4</v>
      </c>
      <c r="B265" s="40"/>
      <c r="C265" s="40"/>
      <c r="D265" s="40"/>
      <c r="E265" s="40"/>
      <c r="F265" s="40"/>
      <c r="G265" s="40"/>
      <c r="H265" s="41" t="s">
        <v>324</v>
      </c>
    </row>
    <row r="266" spans="1:8" x14ac:dyDescent="0.25">
      <c r="A266" s="38" t="s">
        <v>4</v>
      </c>
      <c r="B266" s="38"/>
      <c r="C266" s="38"/>
      <c r="D266" s="38"/>
      <c r="E266" s="38">
        <v>452030</v>
      </c>
      <c r="F266" s="38" t="s">
        <v>325</v>
      </c>
      <c r="G266" s="38">
        <v>45203010</v>
      </c>
      <c r="H266" s="42" t="s">
        <v>326</v>
      </c>
    </row>
    <row r="267" spans="1:8" ht="26.25" x14ac:dyDescent="0.25">
      <c r="A267" s="40" t="s">
        <v>4</v>
      </c>
      <c r="B267" s="40"/>
      <c r="C267" s="40"/>
      <c r="D267" s="40"/>
      <c r="E267" s="40"/>
      <c r="F267" s="40"/>
      <c r="G267" s="40"/>
      <c r="H267" s="41" t="s">
        <v>327</v>
      </c>
    </row>
    <row r="268" spans="1:8" x14ac:dyDescent="0.25">
      <c r="A268" s="40" t="s">
        <v>4</v>
      </c>
      <c r="B268" s="40"/>
      <c r="C268" s="40"/>
      <c r="D268" s="40"/>
      <c r="E268" s="40"/>
      <c r="F268" s="40"/>
      <c r="G268" s="38">
        <v>45203015</v>
      </c>
      <c r="H268" s="42" t="s">
        <v>328</v>
      </c>
    </row>
    <row r="269" spans="1:8" ht="26.25" x14ac:dyDescent="0.25">
      <c r="A269" s="40" t="s">
        <v>4</v>
      </c>
      <c r="B269" s="40"/>
      <c r="C269" s="40"/>
      <c r="D269" s="40"/>
      <c r="E269" s="40"/>
      <c r="F269" s="40"/>
      <c r="G269" s="40"/>
      <c r="H269" s="41" t="s">
        <v>329</v>
      </c>
    </row>
    <row r="270" spans="1:8" x14ac:dyDescent="0.25">
      <c r="A270" s="40" t="s">
        <v>4</v>
      </c>
      <c r="B270" s="40"/>
      <c r="C270" s="40"/>
      <c r="D270" s="40"/>
      <c r="E270" s="40"/>
      <c r="F270" s="40"/>
      <c r="G270" s="38">
        <v>45203020</v>
      </c>
      <c r="H270" s="42" t="s">
        <v>330</v>
      </c>
    </row>
    <row r="271" spans="1:8" x14ac:dyDescent="0.25">
      <c r="A271" s="40" t="s">
        <v>4</v>
      </c>
      <c r="B271" s="40"/>
      <c r="C271" s="40"/>
      <c r="D271" s="40"/>
      <c r="E271" s="40"/>
      <c r="F271" s="40"/>
      <c r="G271" s="40"/>
      <c r="H271" s="41" t="s">
        <v>331</v>
      </c>
    </row>
    <row r="272" spans="1:8" x14ac:dyDescent="0.25">
      <c r="A272" s="40" t="s">
        <v>4</v>
      </c>
      <c r="B272" s="40"/>
      <c r="C272" s="40"/>
      <c r="D272" s="40"/>
      <c r="E272" s="40"/>
      <c r="F272" s="40"/>
      <c r="G272" s="38">
        <v>45203030</v>
      </c>
      <c r="H272" s="42" t="s">
        <v>332</v>
      </c>
    </row>
    <row r="273" spans="1:8" ht="26.25" x14ac:dyDescent="0.25">
      <c r="A273" s="40" t="s">
        <v>4</v>
      </c>
      <c r="B273" s="40"/>
      <c r="C273" s="40"/>
      <c r="D273" s="40"/>
      <c r="E273" s="40"/>
      <c r="F273" s="40"/>
      <c r="G273" s="40"/>
      <c r="H273" s="41" t="s">
        <v>333</v>
      </c>
    </row>
    <row r="274" spans="1:8" x14ac:dyDescent="0.25">
      <c r="A274" s="40" t="s">
        <v>4</v>
      </c>
      <c r="B274" s="40"/>
      <c r="C274" s="38">
        <v>4530</v>
      </c>
      <c r="D274" s="38" t="s">
        <v>334</v>
      </c>
      <c r="E274" s="38">
        <v>453010</v>
      </c>
      <c r="F274" s="38" t="s">
        <v>334</v>
      </c>
      <c r="G274" s="43">
        <v>45301010</v>
      </c>
      <c r="H274" s="44" t="s">
        <v>335</v>
      </c>
    </row>
    <row r="275" spans="1:8" x14ac:dyDescent="0.25">
      <c r="A275" s="40" t="s">
        <v>4</v>
      </c>
      <c r="B275" s="40"/>
      <c r="C275" s="40"/>
      <c r="D275" s="40"/>
      <c r="E275" s="40"/>
      <c r="F275" s="40"/>
      <c r="G275" s="40"/>
      <c r="H275" s="41" t="s">
        <v>336</v>
      </c>
    </row>
    <row r="276" spans="1:8" x14ac:dyDescent="0.25">
      <c r="A276" s="40" t="s">
        <v>4</v>
      </c>
      <c r="B276" s="40"/>
      <c r="C276" s="40"/>
      <c r="D276" s="40"/>
      <c r="E276" s="40"/>
      <c r="F276" s="40"/>
      <c r="G276" s="38">
        <v>45301020</v>
      </c>
      <c r="H276" s="42" t="s">
        <v>337</v>
      </c>
    </row>
    <row r="277" spans="1:8" x14ac:dyDescent="0.25">
      <c r="A277" s="40" t="s">
        <v>4</v>
      </c>
      <c r="B277" s="40"/>
      <c r="C277" s="40"/>
      <c r="D277" s="40"/>
      <c r="E277" s="40"/>
      <c r="F277" s="40"/>
      <c r="G277" s="40"/>
      <c r="H277" s="41" t="s">
        <v>338</v>
      </c>
    </row>
    <row r="278" spans="1:8" x14ac:dyDescent="0.25">
      <c r="A278" s="38">
        <v>50</v>
      </c>
      <c r="B278" s="38" t="s">
        <v>339</v>
      </c>
      <c r="C278" s="38">
        <v>5010</v>
      </c>
      <c r="D278" s="38" t="s">
        <v>340</v>
      </c>
      <c r="E278" s="38">
        <v>501010</v>
      </c>
      <c r="F278" s="38" t="s">
        <v>341</v>
      </c>
      <c r="G278" s="38">
        <v>50101010</v>
      </c>
      <c r="H278" s="42" t="s">
        <v>342</v>
      </c>
    </row>
    <row r="279" spans="1:8" x14ac:dyDescent="0.25">
      <c r="A279" s="40" t="s">
        <v>4</v>
      </c>
      <c r="B279" s="40"/>
      <c r="C279" s="40"/>
      <c r="D279" s="40"/>
      <c r="E279" s="40"/>
      <c r="F279" s="40"/>
      <c r="G279" s="40"/>
      <c r="H279" s="41" t="s">
        <v>343</v>
      </c>
    </row>
    <row r="280" spans="1:8" x14ac:dyDescent="0.25">
      <c r="A280" s="38" t="s">
        <v>4</v>
      </c>
      <c r="B280" s="38"/>
      <c r="C280" s="38"/>
      <c r="D280" s="38"/>
      <c r="E280" s="38"/>
      <c r="F280" s="38"/>
      <c r="G280" s="38">
        <v>50101020</v>
      </c>
      <c r="H280" s="42" t="s">
        <v>344</v>
      </c>
    </row>
    <row r="281" spans="1:8" ht="26.25" x14ac:dyDescent="0.25">
      <c r="A281" s="40" t="s">
        <v>4</v>
      </c>
      <c r="B281" s="40"/>
      <c r="C281" s="40"/>
      <c r="D281" s="40"/>
      <c r="E281" s="40"/>
      <c r="F281" s="40"/>
      <c r="G281" s="40"/>
      <c r="H281" s="41" t="s">
        <v>345</v>
      </c>
    </row>
    <row r="282" spans="1:8" x14ac:dyDescent="0.25">
      <c r="A282" s="38" t="s">
        <v>4</v>
      </c>
      <c r="B282" s="38"/>
      <c r="C282" s="38"/>
      <c r="D282" s="38"/>
      <c r="E282" s="38">
        <v>501020</v>
      </c>
      <c r="F282" s="38" t="s">
        <v>346</v>
      </c>
      <c r="G282" s="38">
        <v>50102010</v>
      </c>
      <c r="H282" s="42" t="s">
        <v>346</v>
      </c>
    </row>
    <row r="283" spans="1:8" x14ac:dyDescent="0.25">
      <c r="A283" s="40" t="s">
        <v>4</v>
      </c>
      <c r="B283" s="40"/>
      <c r="C283" s="40"/>
      <c r="D283" s="40"/>
      <c r="E283" s="40"/>
      <c r="F283" s="40"/>
      <c r="G283" s="40"/>
      <c r="H283" s="41" t="s">
        <v>347</v>
      </c>
    </row>
    <row r="284" spans="1:8" x14ac:dyDescent="0.25">
      <c r="A284" s="40"/>
      <c r="B284" s="40"/>
      <c r="C284" s="52">
        <v>5020</v>
      </c>
      <c r="D284" s="53" t="s">
        <v>348</v>
      </c>
      <c r="E284" s="52">
        <v>502010</v>
      </c>
      <c r="F284" s="53" t="s">
        <v>349</v>
      </c>
      <c r="G284" s="52">
        <v>50201010</v>
      </c>
      <c r="H284" s="54" t="s">
        <v>350</v>
      </c>
    </row>
    <row r="285" spans="1:8" x14ac:dyDescent="0.25">
      <c r="A285" s="40"/>
      <c r="B285" s="40"/>
      <c r="C285" s="55"/>
      <c r="D285" s="56"/>
      <c r="E285" s="55"/>
      <c r="F285" s="56"/>
      <c r="G285" s="55"/>
      <c r="H285" s="57" t="s">
        <v>351</v>
      </c>
    </row>
    <row r="286" spans="1:8" x14ac:dyDescent="0.25">
      <c r="A286" s="40"/>
      <c r="B286" s="40"/>
      <c r="C286" s="58"/>
      <c r="D286" s="53"/>
      <c r="E286" s="58"/>
      <c r="F286" s="53"/>
      <c r="G286" s="52">
        <v>50201020</v>
      </c>
      <c r="H286" s="54" t="s">
        <v>352</v>
      </c>
    </row>
    <row r="287" spans="1:8" ht="26.25" x14ac:dyDescent="0.25">
      <c r="A287" s="40"/>
      <c r="B287" s="40"/>
      <c r="C287" s="55"/>
      <c r="D287" s="56"/>
      <c r="E287" s="55"/>
      <c r="F287" s="56"/>
      <c r="G287" s="55"/>
      <c r="H287" s="57" t="s">
        <v>353</v>
      </c>
    </row>
    <row r="288" spans="1:8" x14ac:dyDescent="0.25">
      <c r="A288" s="40"/>
      <c r="B288" s="40"/>
      <c r="C288" s="55"/>
      <c r="D288" s="56"/>
      <c r="E288" s="55"/>
      <c r="F288" s="56"/>
      <c r="G288" s="52">
        <v>50201030</v>
      </c>
      <c r="H288" s="54" t="s">
        <v>354</v>
      </c>
    </row>
    <row r="289" spans="1:8" x14ac:dyDescent="0.25">
      <c r="A289" s="40"/>
      <c r="B289" s="40"/>
      <c r="C289" s="55"/>
      <c r="D289" s="56"/>
      <c r="E289" s="55"/>
      <c r="F289" s="56"/>
      <c r="G289" s="55"/>
      <c r="H289" s="57" t="s">
        <v>355</v>
      </c>
    </row>
    <row r="290" spans="1:8" x14ac:dyDescent="0.25">
      <c r="A290" s="40"/>
      <c r="B290" s="40"/>
      <c r="C290" s="58"/>
      <c r="D290" s="53"/>
      <c r="E290" s="58"/>
      <c r="F290" s="53"/>
      <c r="G290" s="52">
        <v>50201040</v>
      </c>
      <c r="H290" s="54" t="s">
        <v>356</v>
      </c>
    </row>
    <row r="291" spans="1:8" x14ac:dyDescent="0.25">
      <c r="A291" s="40"/>
      <c r="B291" s="40"/>
      <c r="C291" s="55"/>
      <c r="D291" s="56"/>
      <c r="E291" s="55"/>
      <c r="F291" s="56"/>
      <c r="G291" s="55"/>
      <c r="H291" s="57" t="s">
        <v>357</v>
      </c>
    </row>
    <row r="292" spans="1:8" x14ac:dyDescent="0.25">
      <c r="A292" s="40"/>
      <c r="B292" s="40"/>
      <c r="C292" s="55"/>
      <c r="D292" s="56"/>
      <c r="E292" s="52">
        <v>502020</v>
      </c>
      <c r="F292" s="53" t="s">
        <v>358</v>
      </c>
      <c r="G292" s="52">
        <v>50202010</v>
      </c>
      <c r="H292" s="54" t="s">
        <v>359</v>
      </c>
    </row>
    <row r="293" spans="1:8" ht="39" x14ac:dyDescent="0.25">
      <c r="A293" s="40"/>
      <c r="B293" s="40"/>
      <c r="C293" s="55"/>
      <c r="D293" s="56"/>
      <c r="E293" s="55"/>
      <c r="F293" s="56"/>
      <c r="G293" s="55"/>
      <c r="H293" s="57" t="s">
        <v>360</v>
      </c>
    </row>
    <row r="294" spans="1:8" x14ac:dyDescent="0.25">
      <c r="A294" s="40"/>
      <c r="B294" s="40"/>
      <c r="C294" s="55"/>
      <c r="D294" s="56"/>
      <c r="E294" s="55"/>
      <c r="F294" s="56"/>
      <c r="G294" s="52">
        <v>50202020</v>
      </c>
      <c r="H294" s="54" t="s">
        <v>361</v>
      </c>
    </row>
    <row r="295" spans="1:8" ht="26.25" x14ac:dyDescent="0.25">
      <c r="A295" s="40"/>
      <c r="B295" s="40"/>
      <c r="C295" s="55"/>
      <c r="D295" s="56"/>
      <c r="E295" s="55"/>
      <c r="F295" s="56"/>
      <c r="G295" s="55"/>
      <c r="H295" s="57" t="s">
        <v>362</v>
      </c>
    </row>
    <row r="296" spans="1:8" x14ac:dyDescent="0.25">
      <c r="A296" s="40"/>
      <c r="B296" s="40"/>
      <c r="C296" s="55"/>
      <c r="D296" s="56"/>
      <c r="E296" s="52">
        <v>502030</v>
      </c>
      <c r="F296" s="53" t="s">
        <v>363</v>
      </c>
      <c r="G296" s="52">
        <v>50203010</v>
      </c>
      <c r="H296" s="54" t="s">
        <v>363</v>
      </c>
    </row>
    <row r="297" spans="1:8" ht="39" x14ac:dyDescent="0.25">
      <c r="A297" s="40"/>
      <c r="B297" s="40"/>
      <c r="C297" s="55"/>
      <c r="D297" s="56"/>
      <c r="E297" s="55"/>
      <c r="F297" s="56"/>
      <c r="G297" s="55"/>
      <c r="H297" s="57" t="s">
        <v>364</v>
      </c>
    </row>
    <row r="298" spans="1:8" x14ac:dyDescent="0.25">
      <c r="A298" s="38">
        <v>55</v>
      </c>
      <c r="B298" s="38" t="s">
        <v>365</v>
      </c>
      <c r="C298" s="38">
        <v>5510</v>
      </c>
      <c r="D298" s="38" t="s">
        <v>365</v>
      </c>
      <c r="E298" s="38">
        <v>551010</v>
      </c>
      <c r="F298" s="38" t="s">
        <v>366</v>
      </c>
      <c r="G298" s="38">
        <v>55101010</v>
      </c>
      <c r="H298" s="42" t="s">
        <v>366</v>
      </c>
    </row>
    <row r="299" spans="1:8" x14ac:dyDescent="0.25">
      <c r="A299" s="40" t="s">
        <v>4</v>
      </c>
      <c r="B299" s="40"/>
      <c r="C299" s="40"/>
      <c r="D299" s="40"/>
      <c r="E299" s="40"/>
      <c r="F299" s="40"/>
      <c r="G299" s="40"/>
      <c r="H299" s="41" t="s">
        <v>367</v>
      </c>
    </row>
    <row r="300" spans="1:8" x14ac:dyDescent="0.25">
      <c r="A300" s="38" t="s">
        <v>4</v>
      </c>
      <c r="B300" s="38"/>
      <c r="C300" s="38"/>
      <c r="D300" s="38"/>
      <c r="E300" s="38">
        <v>551020</v>
      </c>
      <c r="F300" s="38" t="s">
        <v>368</v>
      </c>
      <c r="G300" s="38">
        <v>55102010</v>
      </c>
      <c r="H300" s="42" t="s">
        <v>368</v>
      </c>
    </row>
    <row r="301" spans="1:8" ht="39" x14ac:dyDescent="0.25">
      <c r="A301" s="40" t="s">
        <v>4</v>
      </c>
      <c r="B301" s="40"/>
      <c r="C301" s="40"/>
      <c r="D301" s="40"/>
      <c r="E301" s="40"/>
      <c r="F301" s="40"/>
      <c r="G301" s="40"/>
      <c r="H301" s="41" t="s">
        <v>369</v>
      </c>
    </row>
    <row r="302" spans="1:8" x14ac:dyDescent="0.25">
      <c r="A302" s="38" t="s">
        <v>4</v>
      </c>
      <c r="B302" s="38"/>
      <c r="C302" s="38"/>
      <c r="D302" s="38"/>
      <c r="E302" s="38">
        <v>551030</v>
      </c>
      <c r="F302" s="38" t="s">
        <v>370</v>
      </c>
      <c r="G302" s="38">
        <v>55103010</v>
      </c>
      <c r="H302" s="42" t="s">
        <v>370</v>
      </c>
    </row>
    <row r="303" spans="1:8" x14ac:dyDescent="0.25">
      <c r="A303" s="40" t="s">
        <v>4</v>
      </c>
      <c r="B303" s="40"/>
      <c r="C303" s="40"/>
      <c r="D303" s="40"/>
      <c r="E303" s="40"/>
      <c r="F303" s="40"/>
      <c r="G303" s="40"/>
      <c r="H303" s="41" t="s">
        <v>371</v>
      </c>
    </row>
    <row r="304" spans="1:8" x14ac:dyDescent="0.25">
      <c r="A304" s="38" t="s">
        <v>4</v>
      </c>
      <c r="B304" s="38"/>
      <c r="C304" s="38"/>
      <c r="D304" s="38"/>
      <c r="E304" s="38">
        <v>551040</v>
      </c>
      <c r="F304" s="38" t="s">
        <v>372</v>
      </c>
      <c r="G304" s="38">
        <v>55104010</v>
      </c>
      <c r="H304" s="42" t="s">
        <v>372</v>
      </c>
    </row>
    <row r="305" spans="1:8" x14ac:dyDescent="0.25">
      <c r="A305" s="40" t="s">
        <v>4</v>
      </c>
      <c r="B305" s="40"/>
      <c r="C305" s="40"/>
      <c r="D305" s="40"/>
      <c r="E305" s="40"/>
      <c r="F305" s="40"/>
      <c r="G305" s="40"/>
      <c r="H305" s="41" t="s">
        <v>373</v>
      </c>
    </row>
    <row r="306" spans="1:8" x14ac:dyDescent="0.25">
      <c r="A306" s="40" t="s">
        <v>4</v>
      </c>
      <c r="B306" s="40"/>
      <c r="C306" s="40"/>
      <c r="D306" s="40"/>
      <c r="E306" s="38">
        <v>551050</v>
      </c>
      <c r="F306" s="38" t="s">
        <v>374</v>
      </c>
      <c r="G306" s="38">
        <v>55105010</v>
      </c>
      <c r="H306" s="42" t="s">
        <v>375</v>
      </c>
    </row>
    <row r="307" spans="1:8" ht="39" x14ac:dyDescent="0.25">
      <c r="A307" s="40" t="s">
        <v>4</v>
      </c>
      <c r="B307" s="40"/>
      <c r="C307" s="40"/>
      <c r="D307" s="40"/>
      <c r="E307" s="40"/>
      <c r="F307" s="40"/>
      <c r="G307" s="40"/>
      <c r="H307" s="41" t="s">
        <v>376</v>
      </c>
    </row>
    <row r="308" spans="1:8" x14ac:dyDescent="0.25">
      <c r="A308" s="40" t="s">
        <v>4</v>
      </c>
      <c r="B308" s="40"/>
      <c r="C308" s="40"/>
      <c r="D308" s="40"/>
      <c r="E308" s="40"/>
      <c r="F308" s="40"/>
      <c r="G308" s="38">
        <v>55105020</v>
      </c>
      <c r="H308" s="42" t="s">
        <v>377</v>
      </c>
    </row>
    <row r="309" spans="1:8" ht="51.75" x14ac:dyDescent="0.25">
      <c r="A309" s="40" t="s">
        <v>4</v>
      </c>
      <c r="B309" s="40"/>
      <c r="C309" s="40"/>
      <c r="D309" s="40"/>
      <c r="E309" s="40"/>
      <c r="F309" s="40"/>
      <c r="G309" s="40"/>
      <c r="H309" s="41" t="s">
        <v>378</v>
      </c>
    </row>
    <row r="310" spans="1:8" x14ac:dyDescent="0.25">
      <c r="A310" s="38">
        <v>60</v>
      </c>
      <c r="B310" s="38" t="s">
        <v>379</v>
      </c>
      <c r="C310" s="45">
        <v>6010</v>
      </c>
      <c r="D310" s="45" t="s">
        <v>380</v>
      </c>
      <c r="E310" s="45">
        <v>601010</v>
      </c>
      <c r="F310" s="45" t="s">
        <v>381</v>
      </c>
      <c r="G310" s="38">
        <v>60101010</v>
      </c>
      <c r="H310" s="42" t="s">
        <v>382</v>
      </c>
    </row>
    <row r="311" spans="1:8" x14ac:dyDescent="0.25">
      <c r="A311" s="40" t="s">
        <v>4</v>
      </c>
      <c r="B311" s="40"/>
      <c r="C311" s="40"/>
      <c r="D311" s="40"/>
      <c r="E311" s="40"/>
      <c r="F311" s="40"/>
      <c r="G311" s="38"/>
      <c r="H311" s="59" t="s">
        <v>383</v>
      </c>
    </row>
    <row r="312" spans="1:8" x14ac:dyDescent="0.25">
      <c r="A312" s="40" t="s">
        <v>4</v>
      </c>
      <c r="B312" s="40"/>
      <c r="C312" s="40"/>
      <c r="D312" s="40"/>
      <c r="E312" s="45">
        <v>601025</v>
      </c>
      <c r="F312" s="45" t="s">
        <v>384</v>
      </c>
      <c r="G312" s="45">
        <v>60102510</v>
      </c>
      <c r="H312" s="46" t="s">
        <v>385</v>
      </c>
    </row>
    <row r="313" spans="1:8" ht="26.25" x14ac:dyDescent="0.25">
      <c r="A313" s="40" t="s">
        <v>4</v>
      </c>
      <c r="B313" s="40"/>
      <c r="C313" s="40"/>
      <c r="D313" s="40"/>
      <c r="E313" s="45" t="s">
        <v>386</v>
      </c>
      <c r="F313" s="40"/>
      <c r="G313" s="38"/>
      <c r="H313" s="59" t="s">
        <v>387</v>
      </c>
    </row>
    <row r="314" spans="1:8" x14ac:dyDescent="0.25">
      <c r="A314" s="40" t="s">
        <v>4</v>
      </c>
      <c r="B314" s="40"/>
      <c r="C314" s="40"/>
      <c r="D314" s="40"/>
      <c r="E314" s="45">
        <v>601030</v>
      </c>
      <c r="F314" s="45" t="s">
        <v>388</v>
      </c>
      <c r="G314" s="45">
        <v>60103010</v>
      </c>
      <c r="H314" s="46" t="s">
        <v>389</v>
      </c>
    </row>
    <row r="315" spans="1:8" x14ac:dyDescent="0.25">
      <c r="A315" s="40" t="s">
        <v>4</v>
      </c>
      <c r="B315" s="40"/>
      <c r="C315" s="40"/>
      <c r="D315" s="40"/>
      <c r="E315" s="45"/>
      <c r="F315" s="45"/>
      <c r="G315" s="38"/>
      <c r="H315" s="59" t="s">
        <v>390</v>
      </c>
    </row>
    <row r="316" spans="1:8" x14ac:dyDescent="0.25">
      <c r="A316" s="40" t="s">
        <v>4</v>
      </c>
      <c r="B316" s="40"/>
      <c r="C316" s="40"/>
      <c r="D316" s="40"/>
      <c r="E316" s="45">
        <v>601040</v>
      </c>
      <c r="F316" s="45" t="s">
        <v>391</v>
      </c>
      <c r="G316" s="45">
        <v>60104010</v>
      </c>
      <c r="H316" s="46" t="s">
        <v>392</v>
      </c>
    </row>
    <row r="317" spans="1:8" x14ac:dyDescent="0.25">
      <c r="A317" s="40" t="s">
        <v>4</v>
      </c>
      <c r="B317" s="40"/>
      <c r="C317" s="40"/>
      <c r="D317" s="40"/>
      <c r="E317" s="45"/>
      <c r="F317" s="45"/>
      <c r="G317" s="38"/>
      <c r="H317" s="59" t="s">
        <v>393</v>
      </c>
    </row>
    <row r="318" spans="1:8" x14ac:dyDescent="0.25">
      <c r="A318" s="40" t="s">
        <v>4</v>
      </c>
      <c r="B318" s="40"/>
      <c r="C318" s="40"/>
      <c r="D318" s="40"/>
      <c r="E318" s="45">
        <v>601050</v>
      </c>
      <c r="F318" s="45" t="s">
        <v>394</v>
      </c>
      <c r="G318" s="45">
        <v>60105010</v>
      </c>
      <c r="H318" s="46" t="s">
        <v>395</v>
      </c>
    </row>
    <row r="319" spans="1:8" ht="26.25" x14ac:dyDescent="0.25">
      <c r="A319" s="40" t="s">
        <v>4</v>
      </c>
      <c r="B319" s="40"/>
      <c r="C319" s="40"/>
      <c r="D319" s="40"/>
      <c r="E319" s="45"/>
      <c r="F319" s="45"/>
      <c r="G319" s="38"/>
      <c r="H319" s="59" t="s">
        <v>396</v>
      </c>
    </row>
    <row r="320" spans="1:8" x14ac:dyDescent="0.25">
      <c r="A320" s="40" t="s">
        <v>4</v>
      </c>
      <c r="B320" s="40"/>
      <c r="C320" s="40"/>
      <c r="D320" s="40"/>
      <c r="E320" s="45"/>
      <c r="G320" s="48">
        <v>60101060</v>
      </c>
      <c r="H320" s="49" t="s">
        <v>397</v>
      </c>
    </row>
    <row r="321" spans="1:8" ht="26.25" x14ac:dyDescent="0.25">
      <c r="A321" s="40"/>
      <c r="B321" s="40"/>
      <c r="C321" s="40"/>
      <c r="D321" s="40"/>
      <c r="E321" s="45"/>
      <c r="F321" s="45"/>
      <c r="G321" s="38"/>
      <c r="H321" s="60" t="s">
        <v>398</v>
      </c>
    </row>
    <row r="322" spans="1:8" x14ac:dyDescent="0.25">
      <c r="A322" s="40"/>
      <c r="B322" s="40"/>
      <c r="C322" s="40"/>
      <c r="D322" s="40"/>
      <c r="E322" s="45">
        <v>601060</v>
      </c>
      <c r="F322" s="45" t="s">
        <v>399</v>
      </c>
      <c r="G322" s="45">
        <v>60106010</v>
      </c>
      <c r="H322" s="46" t="s">
        <v>400</v>
      </c>
    </row>
    <row r="323" spans="1:8" ht="26.25" x14ac:dyDescent="0.25">
      <c r="A323" s="40"/>
      <c r="B323" s="40"/>
      <c r="C323" s="40"/>
      <c r="D323" s="40"/>
      <c r="E323" s="45"/>
      <c r="F323" s="45"/>
      <c r="G323" s="38"/>
      <c r="H323" s="46" t="s">
        <v>401</v>
      </c>
    </row>
    <row r="324" spans="1:8" x14ac:dyDescent="0.25">
      <c r="A324" s="40"/>
      <c r="B324" s="40"/>
      <c r="C324" s="40"/>
      <c r="D324" s="40"/>
      <c r="E324" s="45"/>
      <c r="F324" s="45"/>
      <c r="G324" s="45">
        <v>60106020</v>
      </c>
      <c r="H324" s="46" t="s">
        <v>402</v>
      </c>
    </row>
    <row r="325" spans="1:8" ht="26.25" x14ac:dyDescent="0.25">
      <c r="A325" s="40" t="s">
        <v>4</v>
      </c>
      <c r="B325" s="40"/>
      <c r="C325" s="40"/>
      <c r="D325" s="40"/>
      <c r="E325" s="45"/>
      <c r="F325" s="45"/>
      <c r="G325" s="38"/>
      <c r="H325" s="46" t="s">
        <v>403</v>
      </c>
    </row>
    <row r="326" spans="1:8" x14ac:dyDescent="0.25">
      <c r="A326" s="40" t="s">
        <v>4</v>
      </c>
      <c r="B326" s="40"/>
      <c r="C326" s="40"/>
      <c r="D326" s="40"/>
      <c r="E326" s="45">
        <v>601070</v>
      </c>
      <c r="F326" s="45" t="s">
        <v>404</v>
      </c>
      <c r="G326" s="45">
        <v>60107010</v>
      </c>
      <c r="H326" s="46" t="s">
        <v>405</v>
      </c>
    </row>
    <row r="327" spans="1:8" ht="26.25" x14ac:dyDescent="0.25">
      <c r="A327" s="40" t="s">
        <v>4</v>
      </c>
      <c r="B327" s="40"/>
      <c r="C327" s="40"/>
      <c r="D327" s="40"/>
      <c r="E327" s="45"/>
      <c r="F327" s="45"/>
      <c r="G327" s="38"/>
      <c r="H327" s="47" t="s">
        <v>406</v>
      </c>
    </row>
    <row r="328" spans="1:8" x14ac:dyDescent="0.25">
      <c r="A328" s="40" t="s">
        <v>4</v>
      </c>
      <c r="B328" s="40"/>
      <c r="C328" s="40"/>
      <c r="D328" s="40"/>
      <c r="E328" s="45">
        <v>601080</v>
      </c>
      <c r="F328" s="45" t="s">
        <v>407</v>
      </c>
      <c r="G328" s="45">
        <v>60108010</v>
      </c>
      <c r="H328" s="46" t="s">
        <v>408</v>
      </c>
    </row>
    <row r="329" spans="1:8" ht="51.75" x14ac:dyDescent="0.25">
      <c r="A329" s="40" t="s">
        <v>4</v>
      </c>
      <c r="B329" s="40"/>
      <c r="C329" s="40"/>
      <c r="D329" s="40"/>
      <c r="E329" s="40"/>
      <c r="F329" s="40"/>
      <c r="G329" s="38"/>
      <c r="H329" s="46" t="s">
        <v>409</v>
      </c>
    </row>
    <row r="330" spans="1:8" x14ac:dyDescent="0.25">
      <c r="A330" s="40"/>
      <c r="B330" s="40"/>
      <c r="C330" s="40"/>
      <c r="D330" s="40"/>
      <c r="E330" s="40"/>
      <c r="F330" s="40"/>
      <c r="G330" s="45">
        <v>60108020</v>
      </c>
      <c r="H330" s="46" t="s">
        <v>410</v>
      </c>
    </row>
    <row r="331" spans="1:8" x14ac:dyDescent="0.25">
      <c r="A331" s="40"/>
      <c r="B331" s="40"/>
      <c r="C331" s="40"/>
      <c r="D331" s="40"/>
      <c r="E331" s="40"/>
      <c r="F331" s="40"/>
      <c r="G331" s="38"/>
      <c r="H331" s="46" t="s">
        <v>411</v>
      </c>
    </row>
    <row r="332" spans="1:8" x14ac:dyDescent="0.25">
      <c r="A332" s="40"/>
      <c r="B332" s="40"/>
      <c r="C332" s="40"/>
      <c r="D332" s="40"/>
      <c r="E332" s="40"/>
      <c r="F332" s="40"/>
      <c r="G332" s="45">
        <v>60108030</v>
      </c>
      <c r="H332" s="46" t="s">
        <v>412</v>
      </c>
    </row>
    <row r="333" spans="1:8" ht="26.25" x14ac:dyDescent="0.25">
      <c r="A333" s="40"/>
      <c r="B333" s="40"/>
      <c r="C333" s="40"/>
      <c r="D333" s="40"/>
      <c r="E333" s="40"/>
      <c r="F333" s="40"/>
      <c r="G333" s="38"/>
      <c r="H333" s="46" t="s">
        <v>413</v>
      </c>
    </row>
    <row r="334" spans="1:8" x14ac:dyDescent="0.25">
      <c r="A334" s="40"/>
      <c r="B334" s="40"/>
      <c r="C334" s="40"/>
      <c r="D334" s="40"/>
      <c r="E334" s="40"/>
      <c r="F334" s="40"/>
      <c r="G334" s="45">
        <v>60108040</v>
      </c>
      <c r="H334" s="46" t="s">
        <v>414</v>
      </c>
    </row>
    <row r="335" spans="1:8" ht="26.25" x14ac:dyDescent="0.25">
      <c r="A335" s="40"/>
      <c r="B335" s="40"/>
      <c r="C335" s="40"/>
      <c r="D335" s="40"/>
      <c r="E335" s="40"/>
      <c r="F335" s="40"/>
      <c r="G335" s="38"/>
      <c r="H335" s="46" t="s">
        <v>415</v>
      </c>
    </row>
    <row r="336" spans="1:8" x14ac:dyDescent="0.25">
      <c r="A336" s="40"/>
      <c r="B336" s="40"/>
      <c r="C336" s="40"/>
      <c r="D336" s="40"/>
      <c r="E336" s="40"/>
      <c r="F336" s="40"/>
      <c r="G336" s="45">
        <v>60108050</v>
      </c>
      <c r="H336" s="46" t="s">
        <v>416</v>
      </c>
    </row>
    <row r="337" spans="1:8" ht="26.25" x14ac:dyDescent="0.25">
      <c r="A337" s="40"/>
      <c r="B337" s="40"/>
      <c r="C337" s="40"/>
      <c r="D337" s="40"/>
      <c r="E337" s="40"/>
      <c r="F337" s="40"/>
      <c r="G337" s="38"/>
      <c r="H337" s="46" t="s">
        <v>417</v>
      </c>
    </row>
    <row r="338" spans="1:8" x14ac:dyDescent="0.25">
      <c r="A338" s="38" t="s">
        <v>4</v>
      </c>
      <c r="B338" s="38"/>
      <c r="C338" s="45">
        <v>6020</v>
      </c>
      <c r="D338" s="45" t="s">
        <v>418</v>
      </c>
      <c r="E338" s="45">
        <v>602010</v>
      </c>
      <c r="F338" s="45" t="s">
        <v>419</v>
      </c>
      <c r="G338" s="45">
        <v>60201010</v>
      </c>
      <c r="H338" s="46" t="s">
        <v>420</v>
      </c>
    </row>
    <row r="339" spans="1:8" ht="26.25" x14ac:dyDescent="0.25">
      <c r="A339" s="40" t="s">
        <v>4</v>
      </c>
      <c r="B339" s="40"/>
      <c r="C339" s="40"/>
      <c r="D339" s="40"/>
      <c r="E339" s="40"/>
      <c r="F339" s="40"/>
      <c r="G339" s="45"/>
      <c r="H339" s="59" t="s">
        <v>421</v>
      </c>
    </row>
    <row r="340" spans="1:8" x14ac:dyDescent="0.25">
      <c r="A340" s="40" t="s">
        <v>4</v>
      </c>
      <c r="B340" s="40"/>
      <c r="C340" s="40"/>
      <c r="D340" s="40"/>
      <c r="E340" s="40"/>
      <c r="F340" s="40"/>
      <c r="G340" s="45">
        <v>60201020</v>
      </c>
      <c r="H340" s="46" t="s">
        <v>422</v>
      </c>
    </row>
    <row r="341" spans="1:8" x14ac:dyDescent="0.25">
      <c r="A341" s="40" t="s">
        <v>4</v>
      </c>
      <c r="B341" s="40"/>
      <c r="C341" s="40"/>
      <c r="D341" s="40"/>
      <c r="E341" s="40"/>
      <c r="F341" s="40"/>
      <c r="G341" s="45"/>
      <c r="H341" s="59" t="s">
        <v>423</v>
      </c>
    </row>
    <row r="342" spans="1:8" x14ac:dyDescent="0.25">
      <c r="A342" s="40" t="s">
        <v>4</v>
      </c>
      <c r="B342" s="40"/>
      <c r="C342" s="40"/>
      <c r="D342" s="40"/>
      <c r="E342" s="40"/>
      <c r="F342" s="40"/>
      <c r="G342" s="45">
        <v>60201030</v>
      </c>
      <c r="H342" s="46" t="s">
        <v>424</v>
      </c>
    </row>
    <row r="343" spans="1:8" x14ac:dyDescent="0.25">
      <c r="A343" s="40" t="s">
        <v>4</v>
      </c>
      <c r="B343" s="40"/>
      <c r="C343" s="40"/>
      <c r="D343" s="40"/>
      <c r="E343" s="40"/>
      <c r="F343" s="40"/>
      <c r="G343" s="45"/>
      <c r="H343" s="59" t="s">
        <v>425</v>
      </c>
    </row>
    <row r="344" spans="1:8" x14ac:dyDescent="0.25">
      <c r="A344" s="40" t="s">
        <v>4</v>
      </c>
      <c r="B344" s="40"/>
      <c r="C344" s="40"/>
      <c r="D344" s="40"/>
      <c r="E344" s="40"/>
      <c r="F344" s="40"/>
      <c r="G344" s="45">
        <v>60201040</v>
      </c>
      <c r="H344" s="46" t="s">
        <v>426</v>
      </c>
    </row>
    <row r="345" spans="1:8" ht="15.75" thickBot="1" x14ac:dyDescent="0.3">
      <c r="A345" s="61" t="s">
        <v>4</v>
      </c>
      <c r="B345" s="61" t="s">
        <v>4</v>
      </c>
      <c r="C345" s="61" t="s">
        <v>4</v>
      </c>
      <c r="D345" s="61" t="s">
        <v>4</v>
      </c>
      <c r="E345" s="61" t="s">
        <v>4</v>
      </c>
      <c r="F345" s="61" t="s">
        <v>4</v>
      </c>
      <c r="G345" s="61" t="s">
        <v>4</v>
      </c>
      <c r="H345" s="62" t="s">
        <v>427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428</v>
      </c>
      <c r="B1" s="24"/>
      <c r="C1" s="24"/>
      <c r="D1" s="24"/>
      <c r="E1" s="24"/>
      <c r="F1" s="24"/>
      <c r="G1" s="24"/>
      <c r="H1" s="24"/>
      <c r="I1" s="24"/>
      <c r="J1" s="25"/>
    </row>
    <row r="2" spans="1:14" s="2" customFormat="1" ht="15.75" thickBot="1" x14ac:dyDescent="0.3">
      <c r="A2" s="3" t="s">
        <v>429</v>
      </c>
      <c r="B2" s="4"/>
      <c r="C2" s="4"/>
      <c r="D2" s="4"/>
      <c r="E2" s="4"/>
      <c r="F2" s="4"/>
      <c r="G2" s="5"/>
      <c r="H2" s="4"/>
      <c r="I2" s="4"/>
      <c r="J2" s="6"/>
      <c r="K2" s="7"/>
      <c r="M2" s="7"/>
      <c r="N2" s="6"/>
    </row>
    <row r="3" spans="1:14" s="13" customFormat="1" ht="12.75" x14ac:dyDescent="0.2">
      <c r="A3" s="8" t="s">
        <v>430</v>
      </c>
      <c r="B3" s="9" t="s">
        <v>431</v>
      </c>
      <c r="C3" s="8" t="s">
        <v>432</v>
      </c>
      <c r="D3" s="8" t="s">
        <v>433</v>
      </c>
      <c r="E3" s="8" t="s">
        <v>434</v>
      </c>
      <c r="F3" s="8" t="s">
        <v>435</v>
      </c>
      <c r="G3" s="10" t="s">
        <v>436</v>
      </c>
      <c r="H3" s="8" t="s">
        <v>437</v>
      </c>
      <c r="I3" s="8" t="s">
        <v>438</v>
      </c>
      <c r="J3" s="11" t="s">
        <v>439</v>
      </c>
      <c r="K3" s="12" t="s">
        <v>440</v>
      </c>
      <c r="L3" s="13" t="s">
        <v>441</v>
      </c>
      <c r="M3" s="12" t="s">
        <v>440</v>
      </c>
      <c r="N3" s="11" t="s">
        <v>439</v>
      </c>
    </row>
    <row r="4" spans="1:14" s="2" customFormat="1" x14ac:dyDescent="0.25">
      <c r="A4" s="14" t="s">
        <v>442</v>
      </c>
      <c r="B4" s="14">
        <v>15385</v>
      </c>
      <c r="C4" s="14" t="s">
        <v>443</v>
      </c>
      <c r="D4" s="14" t="s">
        <v>444</v>
      </c>
      <c r="E4" s="14" t="s">
        <v>445</v>
      </c>
      <c r="F4" s="14" t="s">
        <v>379</v>
      </c>
      <c r="G4" s="15">
        <v>60101080</v>
      </c>
      <c r="H4" s="14" t="s">
        <v>446</v>
      </c>
      <c r="I4" s="14" t="s">
        <v>379</v>
      </c>
      <c r="J4" s="15">
        <v>60108030</v>
      </c>
      <c r="K4" s="14" t="s">
        <v>447</v>
      </c>
      <c r="L4" s="2">
        <v>645</v>
      </c>
      <c r="M4" s="14" t="s">
        <v>447</v>
      </c>
      <c r="N4" s="15">
        <v>60108030</v>
      </c>
    </row>
    <row r="5" spans="1:14" s="2" customFormat="1" x14ac:dyDescent="0.25">
      <c r="A5" s="14" t="s">
        <v>448</v>
      </c>
      <c r="B5" s="14">
        <v>754439</v>
      </c>
      <c r="C5" s="14" t="s">
        <v>443</v>
      </c>
      <c r="D5" s="14" t="s">
        <v>444</v>
      </c>
      <c r="E5" s="14" t="s">
        <v>445</v>
      </c>
      <c r="F5" s="14" t="s">
        <v>379</v>
      </c>
      <c r="G5" s="16">
        <v>60101080</v>
      </c>
      <c r="H5" s="14" t="s">
        <v>446</v>
      </c>
      <c r="I5" s="14" t="s">
        <v>379</v>
      </c>
      <c r="J5" s="15">
        <v>60108010</v>
      </c>
      <c r="K5" s="14" t="s">
        <v>449</v>
      </c>
      <c r="L5" s="2">
        <v>188292</v>
      </c>
      <c r="M5" s="14" t="s">
        <v>449</v>
      </c>
      <c r="N5" s="15">
        <v>60108010</v>
      </c>
    </row>
    <row r="6" spans="1:14" s="2" customFormat="1" x14ac:dyDescent="0.25">
      <c r="A6" s="14" t="s">
        <v>450</v>
      </c>
      <c r="B6" s="14">
        <v>484697</v>
      </c>
      <c r="C6" s="14" t="s">
        <v>443</v>
      </c>
      <c r="D6" s="14" t="s">
        <v>444</v>
      </c>
      <c r="E6" s="14" t="s">
        <v>445</v>
      </c>
      <c r="F6" s="14" t="s">
        <v>379</v>
      </c>
      <c r="G6" s="16">
        <v>60101080</v>
      </c>
      <c r="H6" s="14" t="s">
        <v>446</v>
      </c>
      <c r="I6" s="14" t="s">
        <v>379</v>
      </c>
      <c r="J6" s="15">
        <v>60108020</v>
      </c>
      <c r="K6" s="14" t="s">
        <v>451</v>
      </c>
      <c r="L6" s="2">
        <v>154244</v>
      </c>
      <c r="M6" s="14" t="s">
        <v>451</v>
      </c>
      <c r="N6" s="15">
        <v>60108020</v>
      </c>
    </row>
    <row r="7" spans="1:14" s="2" customFormat="1" x14ac:dyDescent="0.25">
      <c r="A7" s="14" t="s">
        <v>452</v>
      </c>
      <c r="B7" s="14">
        <v>4722</v>
      </c>
      <c r="C7" s="14" t="s">
        <v>443</v>
      </c>
      <c r="D7" s="14" t="s">
        <v>453</v>
      </c>
      <c r="E7" s="14" t="s">
        <v>454</v>
      </c>
      <c r="F7" s="14" t="s">
        <v>379</v>
      </c>
      <c r="G7" s="16">
        <v>60101080</v>
      </c>
      <c r="H7" s="14" t="s">
        <v>446</v>
      </c>
      <c r="I7" s="14" t="s">
        <v>379</v>
      </c>
      <c r="J7" s="15">
        <v>60108040</v>
      </c>
      <c r="K7" s="14" t="s">
        <v>455</v>
      </c>
      <c r="L7" s="2">
        <v>11823</v>
      </c>
      <c r="M7" s="14" t="s">
        <v>455</v>
      </c>
      <c r="N7" s="15">
        <v>60108040</v>
      </c>
    </row>
    <row r="8" spans="1:14" s="2" customFormat="1" x14ac:dyDescent="0.25">
      <c r="A8" s="14" t="s">
        <v>456</v>
      </c>
      <c r="B8" s="14">
        <v>9174</v>
      </c>
      <c r="C8" s="14" t="s">
        <v>443</v>
      </c>
      <c r="D8" s="14" t="s">
        <v>444</v>
      </c>
      <c r="E8" s="14" t="s">
        <v>445</v>
      </c>
      <c r="F8" s="14" t="s">
        <v>379</v>
      </c>
      <c r="G8" s="16">
        <v>60101080</v>
      </c>
      <c r="H8" s="14" t="s">
        <v>446</v>
      </c>
      <c r="I8" s="14" t="s">
        <v>379</v>
      </c>
      <c r="J8" s="15">
        <v>60108040</v>
      </c>
      <c r="K8" s="14" t="s">
        <v>455</v>
      </c>
      <c r="L8" s="2">
        <v>12373</v>
      </c>
      <c r="M8" s="14" t="s">
        <v>455</v>
      </c>
      <c r="N8" s="15">
        <v>60108040</v>
      </c>
    </row>
    <row r="9" spans="1:14" s="2" customFormat="1" x14ac:dyDescent="0.25">
      <c r="A9" s="14" t="s">
        <v>457</v>
      </c>
      <c r="B9" s="14">
        <v>40561</v>
      </c>
      <c r="C9" s="14" t="s">
        <v>443</v>
      </c>
      <c r="D9" s="14" t="s">
        <v>453</v>
      </c>
      <c r="E9" s="14" t="s">
        <v>454</v>
      </c>
      <c r="F9" s="14" t="s">
        <v>379</v>
      </c>
      <c r="G9" s="16">
        <v>60101080</v>
      </c>
      <c r="H9" s="14" t="s">
        <v>446</v>
      </c>
      <c r="I9" s="14" t="s">
        <v>379</v>
      </c>
      <c r="J9" s="15">
        <v>60108050</v>
      </c>
      <c r="K9" s="14" t="s">
        <v>458</v>
      </c>
      <c r="L9" s="2">
        <v>4671</v>
      </c>
      <c r="M9" s="14" t="s">
        <v>458</v>
      </c>
      <c r="N9" s="15">
        <v>60108050</v>
      </c>
    </row>
    <row r="10" spans="1:14" s="2" customFormat="1" x14ac:dyDescent="0.25">
      <c r="A10" s="14" t="s">
        <v>459</v>
      </c>
      <c r="B10" s="14">
        <v>61</v>
      </c>
      <c r="C10" s="14" t="s">
        <v>460</v>
      </c>
      <c r="D10" s="14" t="s">
        <v>461</v>
      </c>
      <c r="E10" s="14" t="s">
        <v>462</v>
      </c>
      <c r="F10" s="14" t="s">
        <v>131</v>
      </c>
      <c r="G10" s="16">
        <v>25503020</v>
      </c>
      <c r="H10" s="14" t="s">
        <v>463</v>
      </c>
      <c r="I10" s="14" t="s">
        <v>131</v>
      </c>
      <c r="J10" s="15">
        <v>25503030</v>
      </c>
      <c r="K10" s="14" t="s">
        <v>464</v>
      </c>
      <c r="L10" s="2">
        <v>40534</v>
      </c>
      <c r="M10" s="14" t="s">
        <v>464</v>
      </c>
      <c r="N10" s="15">
        <v>25503030</v>
      </c>
    </row>
    <row r="11" spans="1:14" s="2" customFormat="1" x14ac:dyDescent="0.25">
      <c r="A11" s="14" t="s">
        <v>465</v>
      </c>
      <c r="B11" s="14">
        <v>8184599</v>
      </c>
      <c r="C11" s="14" t="s">
        <v>466</v>
      </c>
      <c r="D11" s="14" t="s">
        <v>467</v>
      </c>
      <c r="E11" s="14" t="s">
        <v>468</v>
      </c>
      <c r="F11" s="14" t="s">
        <v>131</v>
      </c>
      <c r="G11" s="16">
        <v>25503020</v>
      </c>
      <c r="H11" s="14" t="s">
        <v>463</v>
      </c>
      <c r="I11" s="14" t="s">
        <v>131</v>
      </c>
      <c r="J11" s="15">
        <v>25503030</v>
      </c>
      <c r="K11" s="14" t="s">
        <v>464</v>
      </c>
      <c r="L11" s="2">
        <v>330315</v>
      </c>
      <c r="M11" s="14" t="s">
        <v>464</v>
      </c>
      <c r="N11" s="15">
        <v>25503030</v>
      </c>
    </row>
    <row r="12" spans="1:14" s="2" customFormat="1" x14ac:dyDescent="0.25">
      <c r="A12" s="14" t="s">
        <v>469</v>
      </c>
      <c r="B12" s="14">
        <v>3638</v>
      </c>
      <c r="C12" s="14" t="s">
        <v>470</v>
      </c>
      <c r="D12" s="14" t="s">
        <v>471</v>
      </c>
      <c r="E12" s="14" t="s">
        <v>472</v>
      </c>
      <c r="F12" s="14" t="s">
        <v>131</v>
      </c>
      <c r="G12" s="16">
        <v>25503020</v>
      </c>
      <c r="H12" s="14" t="s">
        <v>463</v>
      </c>
      <c r="I12" s="14" t="s">
        <v>131</v>
      </c>
      <c r="J12" s="15">
        <v>25503030</v>
      </c>
      <c r="K12" s="14" t="s">
        <v>464</v>
      </c>
      <c r="L12" s="2">
        <v>20657</v>
      </c>
      <c r="M12" s="14" t="s">
        <v>464</v>
      </c>
      <c r="N12" s="15">
        <v>25503030</v>
      </c>
    </row>
    <row r="13" spans="1:14" s="2" customFormat="1" x14ac:dyDescent="0.25">
      <c r="A13" s="14" t="s">
        <v>473</v>
      </c>
      <c r="B13" s="14">
        <v>277181</v>
      </c>
      <c r="C13" s="14" t="s">
        <v>474</v>
      </c>
      <c r="D13" s="14" t="s">
        <v>475</v>
      </c>
      <c r="E13" s="14" t="s">
        <v>476</v>
      </c>
      <c r="F13" s="14" t="s">
        <v>131</v>
      </c>
      <c r="G13" s="16">
        <v>25503020</v>
      </c>
      <c r="H13" s="14" t="s">
        <v>463</v>
      </c>
      <c r="I13" s="14" t="s">
        <v>131</v>
      </c>
      <c r="J13" s="15">
        <v>25503030</v>
      </c>
      <c r="K13" s="14" t="s">
        <v>464</v>
      </c>
      <c r="L13" s="2">
        <v>126628</v>
      </c>
      <c r="M13" s="14" t="s">
        <v>464</v>
      </c>
      <c r="N13" s="15">
        <v>25503030</v>
      </c>
    </row>
    <row r="14" spans="1:14" s="2" customFormat="1" x14ac:dyDescent="0.25">
      <c r="A14" s="14" t="s">
        <v>477</v>
      </c>
      <c r="B14" s="14">
        <v>4954</v>
      </c>
      <c r="C14" s="14" t="s">
        <v>443</v>
      </c>
      <c r="D14" s="14" t="s">
        <v>444</v>
      </c>
      <c r="E14" s="14" t="s">
        <v>445</v>
      </c>
      <c r="F14" s="14" t="s">
        <v>131</v>
      </c>
      <c r="G14" s="16">
        <v>25503020</v>
      </c>
      <c r="H14" s="14" t="s">
        <v>463</v>
      </c>
      <c r="I14" s="14" t="s">
        <v>205</v>
      </c>
      <c r="J14" s="15">
        <v>30101040</v>
      </c>
      <c r="K14" s="14" t="s">
        <v>478</v>
      </c>
      <c r="L14" s="2">
        <v>3680</v>
      </c>
      <c r="M14" s="14" t="s">
        <v>478</v>
      </c>
      <c r="N14" s="15">
        <v>30101040</v>
      </c>
    </row>
    <row r="15" spans="1:14" s="2" customFormat="1" x14ac:dyDescent="0.25">
      <c r="A15" s="14" t="s">
        <v>479</v>
      </c>
      <c r="B15" s="14">
        <v>26968</v>
      </c>
      <c r="C15" s="14" t="s">
        <v>480</v>
      </c>
      <c r="D15" s="14" t="s">
        <v>481</v>
      </c>
      <c r="E15" s="14" t="s">
        <v>482</v>
      </c>
      <c r="F15" s="14" t="s">
        <v>131</v>
      </c>
      <c r="G15" s="16">
        <v>25503020</v>
      </c>
      <c r="H15" s="14" t="s">
        <v>463</v>
      </c>
      <c r="I15" s="14" t="s">
        <v>131</v>
      </c>
      <c r="J15" s="15">
        <v>25503030</v>
      </c>
      <c r="K15" s="14" t="s">
        <v>464</v>
      </c>
      <c r="L15" s="2">
        <v>12346</v>
      </c>
      <c r="M15" s="14" t="s">
        <v>464</v>
      </c>
      <c r="N15" s="15">
        <v>25503030</v>
      </c>
    </row>
    <row r="16" spans="1:14" s="2" customFormat="1" x14ac:dyDescent="0.25">
      <c r="A16" s="14" t="s">
        <v>483</v>
      </c>
      <c r="B16" s="14">
        <v>210974</v>
      </c>
      <c r="C16" s="14" t="s">
        <v>443</v>
      </c>
      <c r="D16" s="14" t="s">
        <v>444</v>
      </c>
      <c r="E16" s="14" t="s">
        <v>445</v>
      </c>
      <c r="F16" s="14" t="s">
        <v>131</v>
      </c>
      <c r="G16" s="16">
        <v>25503020</v>
      </c>
      <c r="H16" s="14" t="s">
        <v>463</v>
      </c>
      <c r="I16" s="14" t="s">
        <v>205</v>
      </c>
      <c r="J16" s="15">
        <v>30101040</v>
      </c>
      <c r="K16" s="14" t="s">
        <v>478</v>
      </c>
      <c r="L16" s="2">
        <v>3976</v>
      </c>
      <c r="M16" s="14" t="s">
        <v>478</v>
      </c>
      <c r="N16" s="15">
        <v>30101040</v>
      </c>
    </row>
    <row r="17" spans="1:14" s="2" customFormat="1" x14ac:dyDescent="0.25">
      <c r="A17" s="14" t="s">
        <v>484</v>
      </c>
      <c r="B17" s="14">
        <v>524892</v>
      </c>
      <c r="C17" s="14" t="s">
        <v>443</v>
      </c>
      <c r="D17" s="14" t="s">
        <v>453</v>
      </c>
      <c r="E17" s="14" t="s">
        <v>454</v>
      </c>
      <c r="F17" s="14" t="s">
        <v>131</v>
      </c>
      <c r="G17" s="16">
        <v>25503020</v>
      </c>
      <c r="H17" s="14" t="s">
        <v>463</v>
      </c>
      <c r="I17" s="14" t="s">
        <v>131</v>
      </c>
      <c r="J17" s="15">
        <v>25503030</v>
      </c>
      <c r="K17" s="14" t="s">
        <v>464</v>
      </c>
      <c r="L17" s="2">
        <v>156764</v>
      </c>
      <c r="M17" s="14" t="s">
        <v>464</v>
      </c>
      <c r="N17" s="15">
        <v>25503030</v>
      </c>
    </row>
    <row r="18" spans="1:14" s="2" customFormat="1" x14ac:dyDescent="0.25">
      <c r="A18" s="14" t="s">
        <v>485</v>
      </c>
      <c r="B18" s="14">
        <v>12530</v>
      </c>
      <c r="C18" s="14" t="s">
        <v>443</v>
      </c>
      <c r="D18" s="14" t="s">
        <v>453</v>
      </c>
      <c r="E18" s="14" t="s">
        <v>454</v>
      </c>
      <c r="F18" s="14" t="s">
        <v>131</v>
      </c>
      <c r="G18" s="16">
        <v>25503020</v>
      </c>
      <c r="H18" s="14" t="s">
        <v>463</v>
      </c>
      <c r="I18" s="14" t="s">
        <v>205</v>
      </c>
      <c r="J18" s="15">
        <v>30101040</v>
      </c>
      <c r="K18" s="14" t="s">
        <v>478</v>
      </c>
      <c r="L18" s="2">
        <v>3978</v>
      </c>
      <c r="M18" s="14" t="s">
        <v>478</v>
      </c>
      <c r="N18" s="15">
        <v>30101040</v>
      </c>
    </row>
    <row r="19" spans="1:14" s="2" customFormat="1" x14ac:dyDescent="0.25">
      <c r="A19" s="14" t="s">
        <v>486</v>
      </c>
      <c r="B19" s="14">
        <v>210811</v>
      </c>
      <c r="C19" s="14" t="s">
        <v>470</v>
      </c>
      <c r="D19" s="14" t="s">
        <v>471</v>
      </c>
      <c r="E19" s="14" t="s">
        <v>472</v>
      </c>
      <c r="F19" s="14" t="s">
        <v>131</v>
      </c>
      <c r="G19" s="16">
        <v>25503020</v>
      </c>
      <c r="H19" s="14" t="s">
        <v>463</v>
      </c>
      <c r="I19" s="14" t="s">
        <v>131</v>
      </c>
      <c r="J19" s="15">
        <v>25503030</v>
      </c>
      <c r="K19" s="14" t="s">
        <v>464</v>
      </c>
      <c r="L19" s="2">
        <v>110083</v>
      </c>
      <c r="M19" s="14" t="s">
        <v>464</v>
      </c>
      <c r="N19" s="15">
        <v>25503030</v>
      </c>
    </row>
    <row r="20" spans="1:14" s="2" customFormat="1" x14ac:dyDescent="0.25">
      <c r="A20" s="14" t="s">
        <v>487</v>
      </c>
      <c r="B20" s="14">
        <v>9093</v>
      </c>
      <c r="C20" s="14" t="s">
        <v>460</v>
      </c>
      <c r="D20" s="14" t="s">
        <v>461</v>
      </c>
      <c r="E20" s="14" t="s">
        <v>462</v>
      </c>
      <c r="F20" s="14" t="s">
        <v>131</v>
      </c>
      <c r="G20" s="16">
        <v>25503020</v>
      </c>
      <c r="H20" s="14" t="s">
        <v>463</v>
      </c>
      <c r="I20" s="14" t="s">
        <v>131</v>
      </c>
      <c r="J20" s="15">
        <v>25503030</v>
      </c>
      <c r="K20" s="14" t="s">
        <v>464</v>
      </c>
      <c r="L20" s="2">
        <v>26790</v>
      </c>
      <c r="M20" s="14" t="s">
        <v>464</v>
      </c>
      <c r="N20" s="15">
        <v>25503030</v>
      </c>
    </row>
    <row r="21" spans="1:14" s="2" customFormat="1" x14ac:dyDescent="0.25">
      <c r="A21" s="14" t="s">
        <v>488</v>
      </c>
      <c r="B21" s="14">
        <v>24351</v>
      </c>
      <c r="C21" s="14" t="s">
        <v>480</v>
      </c>
      <c r="D21" s="14" t="s">
        <v>481</v>
      </c>
      <c r="E21" s="14" t="s">
        <v>482</v>
      </c>
      <c r="F21" s="14" t="s">
        <v>131</v>
      </c>
      <c r="G21" s="16">
        <v>25503020</v>
      </c>
      <c r="H21" s="14" t="s">
        <v>463</v>
      </c>
      <c r="I21" s="14" t="s">
        <v>131</v>
      </c>
      <c r="J21" s="15">
        <v>25503030</v>
      </c>
      <c r="K21" s="14" t="s">
        <v>464</v>
      </c>
      <c r="L21" s="2">
        <v>12083</v>
      </c>
      <c r="M21" s="14" t="s">
        <v>464</v>
      </c>
      <c r="N21" s="15">
        <v>25503030</v>
      </c>
    </row>
    <row r="22" spans="1:14" s="2" customFormat="1" x14ac:dyDescent="0.25">
      <c r="A22" s="14" t="s">
        <v>489</v>
      </c>
      <c r="B22" s="14">
        <v>352417</v>
      </c>
      <c r="C22" s="14" t="s">
        <v>466</v>
      </c>
      <c r="D22" s="14" t="s">
        <v>490</v>
      </c>
      <c r="E22" s="14" t="s">
        <v>491</v>
      </c>
      <c r="F22" s="14" t="s">
        <v>131</v>
      </c>
      <c r="G22" s="16">
        <v>25503020</v>
      </c>
      <c r="H22" s="14" t="s">
        <v>463</v>
      </c>
      <c r="I22" s="14" t="s">
        <v>131</v>
      </c>
      <c r="J22" s="15">
        <v>25503030</v>
      </c>
      <c r="K22" s="14" t="s">
        <v>464</v>
      </c>
      <c r="L22" s="2">
        <v>140762</v>
      </c>
      <c r="M22" s="14" t="s">
        <v>464</v>
      </c>
      <c r="N22" s="15">
        <v>25503030</v>
      </c>
    </row>
    <row r="23" spans="1:14" s="2" customFormat="1" x14ac:dyDescent="0.25">
      <c r="A23" s="14" t="s">
        <v>492</v>
      </c>
      <c r="B23" s="14">
        <v>8112679</v>
      </c>
      <c r="C23" s="14" t="s">
        <v>493</v>
      </c>
      <c r="D23" s="14" t="s">
        <v>444</v>
      </c>
      <c r="E23" s="14" t="s">
        <v>445</v>
      </c>
      <c r="F23" s="14" t="s">
        <v>131</v>
      </c>
      <c r="G23" s="16">
        <v>25503020</v>
      </c>
      <c r="H23" s="14" t="s">
        <v>463</v>
      </c>
      <c r="I23" s="14" t="s">
        <v>131</v>
      </c>
      <c r="J23" s="15">
        <v>25503030</v>
      </c>
      <c r="K23" s="14" t="s">
        <v>464</v>
      </c>
      <c r="L23" s="2">
        <v>308940</v>
      </c>
      <c r="M23" s="14" t="s">
        <v>464</v>
      </c>
      <c r="N23" s="15">
        <v>25503030</v>
      </c>
    </row>
    <row r="24" spans="1:14" s="2" customFormat="1" x14ac:dyDescent="0.25">
      <c r="A24" s="14" t="s">
        <v>494</v>
      </c>
      <c r="B24" s="14">
        <v>4116</v>
      </c>
      <c r="C24" s="14" t="s">
        <v>443</v>
      </c>
      <c r="D24" s="14" t="s">
        <v>444</v>
      </c>
      <c r="E24" s="14" t="s">
        <v>445</v>
      </c>
      <c r="F24" s="14" t="s">
        <v>131</v>
      </c>
      <c r="G24" s="16">
        <v>25503020</v>
      </c>
      <c r="H24" s="14" t="s">
        <v>463</v>
      </c>
      <c r="I24" s="14" t="s">
        <v>131</v>
      </c>
      <c r="J24" s="15">
        <v>25503030</v>
      </c>
      <c r="K24" s="14" t="s">
        <v>464</v>
      </c>
      <c r="L24" s="2">
        <v>3146</v>
      </c>
      <c r="M24" s="14" t="s">
        <v>464</v>
      </c>
      <c r="N24" s="15">
        <v>25503030</v>
      </c>
    </row>
    <row r="25" spans="1:14" s="2" customFormat="1" x14ac:dyDescent="0.25">
      <c r="A25" s="14" t="s">
        <v>495</v>
      </c>
      <c r="B25" s="14">
        <v>327980</v>
      </c>
      <c r="C25" s="14" t="s">
        <v>496</v>
      </c>
      <c r="D25" s="14" t="s">
        <v>497</v>
      </c>
      <c r="E25" s="14" t="s">
        <v>498</v>
      </c>
      <c r="F25" s="14" t="s">
        <v>131</v>
      </c>
      <c r="G25" s="16">
        <v>25503010</v>
      </c>
      <c r="H25" s="14" t="s">
        <v>499</v>
      </c>
      <c r="I25" s="14" t="s">
        <v>131</v>
      </c>
      <c r="J25" s="15">
        <v>25503030</v>
      </c>
      <c r="K25" s="14" t="s">
        <v>464</v>
      </c>
      <c r="L25" s="2">
        <v>138662</v>
      </c>
      <c r="M25" s="14" t="s">
        <v>464</v>
      </c>
      <c r="N25" s="15">
        <v>25503030</v>
      </c>
    </row>
    <row r="26" spans="1:14" s="2" customFormat="1" x14ac:dyDescent="0.25">
      <c r="A26" s="14" t="s">
        <v>500</v>
      </c>
      <c r="B26" s="14">
        <v>7516</v>
      </c>
      <c r="C26" s="14" t="s">
        <v>443</v>
      </c>
      <c r="D26" s="14" t="s">
        <v>444</v>
      </c>
      <c r="E26" s="14" t="s">
        <v>445</v>
      </c>
      <c r="F26" s="14" t="s">
        <v>131</v>
      </c>
      <c r="G26" s="16">
        <v>25503010</v>
      </c>
      <c r="H26" s="14" t="s">
        <v>499</v>
      </c>
      <c r="I26" s="14" t="s">
        <v>131</v>
      </c>
      <c r="J26" s="15">
        <v>25503030</v>
      </c>
      <c r="K26" s="14" t="s">
        <v>464</v>
      </c>
      <c r="L26" s="2">
        <v>4973</v>
      </c>
      <c r="M26" s="14" t="s">
        <v>464</v>
      </c>
      <c r="N26" s="15">
        <v>25503030</v>
      </c>
    </row>
    <row r="27" spans="1:14" s="2" customFormat="1" x14ac:dyDescent="0.25">
      <c r="A27" s="14" t="s">
        <v>501</v>
      </c>
      <c r="B27" s="14">
        <v>39061</v>
      </c>
      <c r="C27" s="14" t="s">
        <v>493</v>
      </c>
      <c r="D27" s="14" t="s">
        <v>502</v>
      </c>
      <c r="E27" s="14" t="s">
        <v>503</v>
      </c>
      <c r="F27" s="14" t="s">
        <v>131</v>
      </c>
      <c r="G27" s="16">
        <v>25503010</v>
      </c>
      <c r="H27" s="14" t="s">
        <v>499</v>
      </c>
      <c r="I27" s="14" t="s">
        <v>131</v>
      </c>
      <c r="J27" s="15">
        <v>25503030</v>
      </c>
      <c r="K27" s="14" t="s">
        <v>464</v>
      </c>
      <c r="L27" s="2">
        <v>40950</v>
      </c>
      <c r="M27" s="14" t="s">
        <v>464</v>
      </c>
      <c r="N27" s="15">
        <v>25503030</v>
      </c>
    </row>
    <row r="28" spans="1:14" s="2" customFormat="1" x14ac:dyDescent="0.25">
      <c r="A28" s="14" t="s">
        <v>504</v>
      </c>
      <c r="B28" s="14">
        <v>23796</v>
      </c>
      <c r="C28" s="14" t="s">
        <v>505</v>
      </c>
      <c r="D28" s="14" t="s">
        <v>506</v>
      </c>
      <c r="E28" s="14" t="s">
        <v>507</v>
      </c>
      <c r="F28" s="14" t="s">
        <v>131</v>
      </c>
      <c r="G28" s="16">
        <v>25503010</v>
      </c>
      <c r="H28" s="14" t="s">
        <v>499</v>
      </c>
      <c r="I28" s="14" t="s">
        <v>131</v>
      </c>
      <c r="J28" s="15">
        <v>25503030</v>
      </c>
      <c r="K28" s="14" t="s">
        <v>464</v>
      </c>
      <c r="L28" s="2">
        <v>37049</v>
      </c>
      <c r="M28" s="14" t="s">
        <v>464</v>
      </c>
      <c r="N28" s="15">
        <v>25503030</v>
      </c>
    </row>
    <row r="29" spans="1:14" s="2" customFormat="1" x14ac:dyDescent="0.25">
      <c r="A29" s="14" t="s">
        <v>508</v>
      </c>
      <c r="B29" s="14">
        <v>43130</v>
      </c>
      <c r="C29" s="14" t="s">
        <v>509</v>
      </c>
      <c r="D29" s="14" t="s">
        <v>510</v>
      </c>
      <c r="E29" s="14" t="s">
        <v>511</v>
      </c>
      <c r="F29" s="14" t="s">
        <v>131</v>
      </c>
      <c r="G29" s="16">
        <v>25503010</v>
      </c>
      <c r="H29" s="14" t="s">
        <v>499</v>
      </c>
      <c r="I29" s="14" t="s">
        <v>131</v>
      </c>
      <c r="J29" s="15">
        <v>25503030</v>
      </c>
      <c r="K29" s="14" t="s">
        <v>464</v>
      </c>
      <c r="L29" s="2">
        <v>30640</v>
      </c>
      <c r="M29" s="14" t="s">
        <v>464</v>
      </c>
      <c r="N29" s="15">
        <v>25503030</v>
      </c>
    </row>
    <row r="30" spans="1:14" s="2" customFormat="1" x14ac:dyDescent="0.25">
      <c r="A30" s="14" t="s">
        <v>512</v>
      </c>
      <c r="B30" s="14">
        <v>8035737</v>
      </c>
      <c r="C30" s="14" t="s">
        <v>493</v>
      </c>
      <c r="D30" s="14" t="s">
        <v>513</v>
      </c>
      <c r="E30" s="14" t="s">
        <v>514</v>
      </c>
      <c r="F30" s="14" t="s">
        <v>131</v>
      </c>
      <c r="G30" s="16">
        <v>25503010</v>
      </c>
      <c r="H30" s="14" t="s">
        <v>499</v>
      </c>
      <c r="I30" s="14" t="s">
        <v>131</v>
      </c>
      <c r="J30" s="15">
        <v>25503030</v>
      </c>
      <c r="K30" s="14" t="s">
        <v>464</v>
      </c>
      <c r="L30" s="2">
        <v>19585</v>
      </c>
      <c r="M30" s="14" t="s">
        <v>464</v>
      </c>
      <c r="N30" s="15">
        <v>25503030</v>
      </c>
    </row>
    <row r="31" spans="1:14" s="2" customFormat="1" x14ac:dyDescent="0.25">
      <c r="A31" s="14" t="s">
        <v>515</v>
      </c>
      <c r="B31" s="14">
        <v>2885</v>
      </c>
      <c r="C31" s="14" t="s">
        <v>466</v>
      </c>
      <c r="D31" s="14" t="s">
        <v>490</v>
      </c>
      <c r="E31" s="14" t="s">
        <v>491</v>
      </c>
      <c r="F31" s="14" t="s">
        <v>131</v>
      </c>
      <c r="G31" s="16">
        <v>25503010</v>
      </c>
      <c r="H31" s="14" t="s">
        <v>499</v>
      </c>
      <c r="I31" s="14" t="s">
        <v>131</v>
      </c>
      <c r="J31" s="15">
        <v>25503030</v>
      </c>
      <c r="K31" s="14" t="s">
        <v>464</v>
      </c>
      <c r="L31" s="2">
        <v>32430</v>
      </c>
      <c r="M31" s="14" t="s">
        <v>464</v>
      </c>
      <c r="N31" s="15">
        <v>25503030</v>
      </c>
    </row>
    <row r="32" spans="1:14" s="2" customFormat="1" x14ac:dyDescent="0.25">
      <c r="A32" s="14" t="s">
        <v>516</v>
      </c>
      <c r="B32" s="14">
        <v>4846</v>
      </c>
      <c r="C32" s="14" t="s">
        <v>443</v>
      </c>
      <c r="D32" s="14" t="s">
        <v>444</v>
      </c>
      <c r="E32" s="14" t="s">
        <v>445</v>
      </c>
      <c r="F32" s="14" t="s">
        <v>131</v>
      </c>
      <c r="G32" s="16">
        <v>25503010</v>
      </c>
      <c r="H32" s="14" t="s">
        <v>499</v>
      </c>
      <c r="I32" s="14" t="s">
        <v>131</v>
      </c>
      <c r="J32" s="15">
        <v>25503030</v>
      </c>
      <c r="K32" s="14" t="s">
        <v>464</v>
      </c>
      <c r="L32" s="2">
        <v>10378</v>
      </c>
      <c r="M32" s="14" t="s">
        <v>464</v>
      </c>
      <c r="N32" s="15">
        <v>25503030</v>
      </c>
    </row>
    <row r="33" spans="1:14" s="2" customFormat="1" x14ac:dyDescent="0.25">
      <c r="A33" s="14" t="s">
        <v>517</v>
      </c>
      <c r="B33" s="14">
        <v>8642</v>
      </c>
      <c r="C33" s="14" t="s">
        <v>443</v>
      </c>
      <c r="D33" s="14" t="s">
        <v>444</v>
      </c>
      <c r="E33" s="14" t="s">
        <v>445</v>
      </c>
      <c r="F33" s="14" t="s">
        <v>131</v>
      </c>
      <c r="G33" s="16">
        <v>25503010</v>
      </c>
      <c r="H33" s="14" t="s">
        <v>499</v>
      </c>
      <c r="I33" s="14" t="s">
        <v>131</v>
      </c>
      <c r="J33" s="15">
        <v>25503030</v>
      </c>
      <c r="K33" s="14" t="s">
        <v>464</v>
      </c>
      <c r="L33" s="2">
        <v>8075</v>
      </c>
      <c r="M33" s="14" t="s">
        <v>464</v>
      </c>
      <c r="N33" s="15">
        <v>25503030</v>
      </c>
    </row>
    <row r="34" spans="1:14" s="2" customFormat="1" x14ac:dyDescent="0.25">
      <c r="A34" s="14" t="s">
        <v>518</v>
      </c>
      <c r="B34" s="14">
        <v>915</v>
      </c>
      <c r="C34" s="14" t="s">
        <v>480</v>
      </c>
      <c r="D34" s="14" t="s">
        <v>481</v>
      </c>
      <c r="E34" s="14" t="s">
        <v>482</v>
      </c>
      <c r="F34" s="14" t="s">
        <v>131</v>
      </c>
      <c r="G34" s="16">
        <v>25503010</v>
      </c>
      <c r="H34" s="14" t="s">
        <v>499</v>
      </c>
      <c r="I34" s="14" t="s">
        <v>131</v>
      </c>
      <c r="J34" s="15">
        <v>25503030</v>
      </c>
      <c r="K34" s="14" t="s">
        <v>464</v>
      </c>
      <c r="L34" s="2">
        <v>13617</v>
      </c>
      <c r="M34" s="14" t="s">
        <v>464</v>
      </c>
      <c r="N34" s="15">
        <v>25503030</v>
      </c>
    </row>
    <row r="35" spans="1:14" s="2" customFormat="1" x14ac:dyDescent="0.25">
      <c r="A35" s="14" t="s">
        <v>519</v>
      </c>
      <c r="B35" s="14">
        <v>10538</v>
      </c>
      <c r="C35" s="14" t="s">
        <v>520</v>
      </c>
      <c r="D35" s="14" t="s">
        <v>521</v>
      </c>
      <c r="E35" s="14" t="s">
        <v>522</v>
      </c>
      <c r="F35" s="14" t="s">
        <v>131</v>
      </c>
      <c r="G35" s="16">
        <v>25503010</v>
      </c>
      <c r="H35" s="14" t="s">
        <v>499</v>
      </c>
      <c r="I35" s="14" t="s">
        <v>131</v>
      </c>
      <c r="J35" s="15">
        <v>25503030</v>
      </c>
      <c r="K35" s="14" t="s">
        <v>464</v>
      </c>
      <c r="L35" s="2">
        <v>35392</v>
      </c>
      <c r="M35" s="14" t="s">
        <v>464</v>
      </c>
      <c r="N35" s="15">
        <v>25503030</v>
      </c>
    </row>
    <row r="36" spans="1:14" s="2" customFormat="1" x14ac:dyDescent="0.25">
      <c r="A36" s="14" t="s">
        <v>523</v>
      </c>
      <c r="B36" s="14">
        <v>1305</v>
      </c>
      <c r="C36" s="14" t="s">
        <v>480</v>
      </c>
      <c r="D36" s="14" t="s">
        <v>481</v>
      </c>
      <c r="E36" s="14" t="s">
        <v>482</v>
      </c>
      <c r="F36" s="14" t="s">
        <v>131</v>
      </c>
      <c r="G36" s="16">
        <v>25503010</v>
      </c>
      <c r="H36" s="14" t="s">
        <v>499</v>
      </c>
      <c r="I36" s="14" t="s">
        <v>131</v>
      </c>
      <c r="J36" s="15">
        <v>25503030</v>
      </c>
      <c r="K36" s="14" t="s">
        <v>464</v>
      </c>
      <c r="L36" s="2">
        <v>13612</v>
      </c>
      <c r="M36" s="14" t="s">
        <v>464</v>
      </c>
      <c r="N36" s="15">
        <v>25503030</v>
      </c>
    </row>
    <row r="37" spans="1:14" s="2" customFormat="1" x14ac:dyDescent="0.25">
      <c r="A37" s="14" t="s">
        <v>524</v>
      </c>
      <c r="B37" s="14">
        <v>23752</v>
      </c>
      <c r="C37" s="14" t="s">
        <v>525</v>
      </c>
      <c r="D37" s="14" t="s">
        <v>526</v>
      </c>
      <c r="E37" s="14" t="s">
        <v>527</v>
      </c>
      <c r="F37" s="14" t="s">
        <v>131</v>
      </c>
      <c r="G37" s="16">
        <v>25503010</v>
      </c>
      <c r="H37" s="14" t="s">
        <v>499</v>
      </c>
      <c r="I37" s="14" t="s">
        <v>131</v>
      </c>
      <c r="J37" s="15">
        <v>25503030</v>
      </c>
      <c r="K37" s="14" t="s">
        <v>464</v>
      </c>
      <c r="L37" s="2">
        <v>40857</v>
      </c>
      <c r="M37" s="14" t="s">
        <v>464</v>
      </c>
      <c r="N37" s="15">
        <v>25503030</v>
      </c>
    </row>
    <row r="38" spans="1:14" s="2" customFormat="1" x14ac:dyDescent="0.25">
      <c r="A38" s="14" t="s">
        <v>528</v>
      </c>
      <c r="B38" s="14">
        <v>2243</v>
      </c>
      <c r="C38" s="14" t="s">
        <v>496</v>
      </c>
      <c r="D38" s="14" t="s">
        <v>497</v>
      </c>
      <c r="E38" s="14" t="s">
        <v>498</v>
      </c>
      <c r="F38" s="14" t="s">
        <v>131</v>
      </c>
      <c r="G38" s="16">
        <v>25503010</v>
      </c>
      <c r="H38" s="14" t="s">
        <v>499</v>
      </c>
      <c r="I38" s="14" t="s">
        <v>131</v>
      </c>
      <c r="J38" s="15">
        <v>25503030</v>
      </c>
      <c r="K38" s="14" t="s">
        <v>464</v>
      </c>
      <c r="L38" s="2">
        <v>24053</v>
      </c>
      <c r="M38" s="14" t="s">
        <v>464</v>
      </c>
      <c r="N38" s="15">
        <v>25503030</v>
      </c>
    </row>
    <row r="39" spans="1:14" s="2" customFormat="1" x14ac:dyDescent="0.25">
      <c r="A39" s="14" t="s">
        <v>529</v>
      </c>
      <c r="B39" s="14">
        <v>4959</v>
      </c>
      <c r="C39" s="14" t="s">
        <v>443</v>
      </c>
      <c r="D39" s="14" t="s">
        <v>444</v>
      </c>
      <c r="E39" s="14" t="s">
        <v>445</v>
      </c>
      <c r="F39" s="14" t="s">
        <v>131</v>
      </c>
      <c r="G39" s="16">
        <v>25503010</v>
      </c>
      <c r="H39" s="14" t="s">
        <v>499</v>
      </c>
      <c r="I39" s="14" t="s">
        <v>131</v>
      </c>
      <c r="J39" s="15">
        <v>25503030</v>
      </c>
      <c r="K39" s="14" t="s">
        <v>464</v>
      </c>
      <c r="L39" s="2">
        <v>3930</v>
      </c>
      <c r="M39" s="14" t="s">
        <v>464</v>
      </c>
      <c r="N39" s="15">
        <v>25503030</v>
      </c>
    </row>
    <row r="40" spans="1:14" s="2" customFormat="1" x14ac:dyDescent="0.25">
      <c r="A40" s="14" t="s">
        <v>530</v>
      </c>
      <c r="B40" s="14">
        <v>10876</v>
      </c>
      <c r="C40" s="14" t="s">
        <v>509</v>
      </c>
      <c r="D40" s="14" t="s">
        <v>510</v>
      </c>
      <c r="E40" s="14" t="s">
        <v>511</v>
      </c>
      <c r="F40" s="14" t="s">
        <v>131</v>
      </c>
      <c r="G40" s="16">
        <v>25503010</v>
      </c>
      <c r="H40" s="14" t="s">
        <v>499</v>
      </c>
      <c r="I40" s="14" t="s">
        <v>131</v>
      </c>
      <c r="J40" s="15">
        <v>25503030</v>
      </c>
      <c r="K40" s="14" t="s">
        <v>464</v>
      </c>
      <c r="L40" s="2">
        <v>36671</v>
      </c>
      <c r="M40" s="14" t="s">
        <v>464</v>
      </c>
      <c r="N40" s="15">
        <v>25503030</v>
      </c>
    </row>
    <row r="41" spans="1:14" s="2" customFormat="1" x14ac:dyDescent="0.25">
      <c r="A41" s="14" t="s">
        <v>531</v>
      </c>
      <c r="B41" s="14">
        <v>8175397</v>
      </c>
      <c r="C41" s="14" t="s">
        <v>532</v>
      </c>
      <c r="D41" s="14" t="s">
        <v>453</v>
      </c>
      <c r="E41" s="14" t="s">
        <v>454</v>
      </c>
      <c r="F41" s="14" t="s">
        <v>65</v>
      </c>
      <c r="G41" s="16">
        <v>20304020</v>
      </c>
      <c r="H41" s="14" t="s">
        <v>533</v>
      </c>
      <c r="I41" s="14" t="s">
        <v>65</v>
      </c>
      <c r="J41" s="15">
        <v>20304040</v>
      </c>
      <c r="K41" s="14" t="s">
        <v>534</v>
      </c>
      <c r="L41" s="2">
        <v>311240</v>
      </c>
      <c r="M41" s="14" t="s">
        <v>534</v>
      </c>
      <c r="N41" s="15">
        <v>20304040</v>
      </c>
    </row>
    <row r="42" spans="1:14" s="2" customFormat="1" x14ac:dyDescent="0.25">
      <c r="A42" s="14" t="s">
        <v>535</v>
      </c>
      <c r="B42" s="14">
        <v>19366</v>
      </c>
      <c r="C42" s="14" t="s">
        <v>536</v>
      </c>
      <c r="D42" s="14" t="s">
        <v>537</v>
      </c>
      <c r="E42" s="14" t="s">
        <v>538</v>
      </c>
      <c r="F42" s="14" t="s">
        <v>65</v>
      </c>
      <c r="G42" s="16">
        <v>20304020</v>
      </c>
      <c r="H42" s="14" t="s">
        <v>533</v>
      </c>
      <c r="I42" s="14" t="s">
        <v>65</v>
      </c>
      <c r="J42" s="15">
        <v>20304040</v>
      </c>
      <c r="K42" s="14" t="s">
        <v>534</v>
      </c>
      <c r="L42" s="2">
        <v>37061</v>
      </c>
      <c r="M42" s="14" t="s">
        <v>534</v>
      </c>
      <c r="N42" s="15">
        <v>20304040</v>
      </c>
    </row>
    <row r="43" spans="1:14" s="2" customFormat="1" x14ac:dyDescent="0.25">
      <c r="A43" s="14" t="s">
        <v>539</v>
      </c>
      <c r="B43" s="14">
        <v>10150</v>
      </c>
      <c r="C43" s="14" t="s">
        <v>443</v>
      </c>
      <c r="D43" s="14" t="s">
        <v>453</v>
      </c>
      <c r="E43" s="14" t="s">
        <v>454</v>
      </c>
      <c r="F43" s="14" t="s">
        <v>65</v>
      </c>
      <c r="G43" s="16">
        <v>20304020</v>
      </c>
      <c r="H43" s="14" t="s">
        <v>533</v>
      </c>
      <c r="I43" s="14" t="s">
        <v>65</v>
      </c>
      <c r="J43" s="15">
        <v>20304030</v>
      </c>
      <c r="K43" s="14" t="s">
        <v>540</v>
      </c>
      <c r="L43" s="2">
        <v>8219</v>
      </c>
      <c r="M43" s="14" t="s">
        <v>540</v>
      </c>
      <c r="N43" s="15">
        <v>20304030</v>
      </c>
    </row>
    <row r="44" spans="1:14" s="2" customFormat="1" x14ac:dyDescent="0.25">
      <c r="A44" s="14" t="s">
        <v>541</v>
      </c>
      <c r="B44" s="14">
        <v>8029431</v>
      </c>
      <c r="C44" s="14" t="s">
        <v>443</v>
      </c>
      <c r="D44" s="14" t="s">
        <v>453</v>
      </c>
      <c r="E44" s="14" t="s">
        <v>454</v>
      </c>
      <c r="F44" s="14" t="s">
        <v>65</v>
      </c>
      <c r="G44" s="16">
        <v>20304020</v>
      </c>
      <c r="H44" s="14" t="s">
        <v>533</v>
      </c>
      <c r="I44" s="14" t="s">
        <v>65</v>
      </c>
      <c r="J44" s="15">
        <v>20304040</v>
      </c>
      <c r="K44" s="14" t="s">
        <v>534</v>
      </c>
      <c r="L44" s="2">
        <v>285079</v>
      </c>
      <c r="M44" s="14" t="s">
        <v>534</v>
      </c>
      <c r="N44" s="15">
        <v>20304040</v>
      </c>
    </row>
    <row r="45" spans="1:14" s="2" customFormat="1" x14ac:dyDescent="0.25">
      <c r="A45" s="14" t="s">
        <v>542</v>
      </c>
      <c r="B45" s="14">
        <v>8180341</v>
      </c>
      <c r="C45" s="14" t="s">
        <v>493</v>
      </c>
      <c r="D45" s="14" t="s">
        <v>444</v>
      </c>
      <c r="E45" s="14" t="s">
        <v>445</v>
      </c>
      <c r="F45" s="14" t="s">
        <v>65</v>
      </c>
      <c r="G45" s="16">
        <v>20304020</v>
      </c>
      <c r="H45" s="14" t="s">
        <v>533</v>
      </c>
      <c r="I45" s="14" t="s">
        <v>65</v>
      </c>
      <c r="J45" s="15">
        <v>20304030</v>
      </c>
      <c r="K45" s="14" t="s">
        <v>540</v>
      </c>
      <c r="L45" s="2">
        <v>323975</v>
      </c>
      <c r="M45" s="14" t="s">
        <v>540</v>
      </c>
      <c r="N45" s="15">
        <v>20304030</v>
      </c>
    </row>
    <row r="46" spans="1:14" s="2" customFormat="1" x14ac:dyDescent="0.25">
      <c r="A46" s="14" t="s">
        <v>543</v>
      </c>
      <c r="B46" s="14">
        <v>8179560</v>
      </c>
      <c r="C46" s="14" t="s">
        <v>474</v>
      </c>
      <c r="D46" s="14" t="s">
        <v>475</v>
      </c>
      <c r="E46" s="14" t="s">
        <v>476</v>
      </c>
      <c r="F46" s="14" t="s">
        <v>65</v>
      </c>
      <c r="G46" s="16">
        <v>20304020</v>
      </c>
      <c r="H46" s="14" t="s">
        <v>533</v>
      </c>
      <c r="I46" s="14" t="s">
        <v>65</v>
      </c>
      <c r="J46" s="15">
        <v>20304030</v>
      </c>
      <c r="K46" s="14" t="s">
        <v>540</v>
      </c>
      <c r="L46" s="2">
        <v>321396</v>
      </c>
      <c r="M46" s="14" t="s">
        <v>540</v>
      </c>
      <c r="N46" s="15">
        <v>20304030</v>
      </c>
    </row>
    <row r="47" spans="1:14" s="2" customFormat="1" x14ac:dyDescent="0.25">
      <c r="A47" s="14" t="s">
        <v>544</v>
      </c>
      <c r="B47" s="14">
        <v>4853</v>
      </c>
      <c r="C47" s="14" t="s">
        <v>443</v>
      </c>
      <c r="D47" s="14" t="s">
        <v>444</v>
      </c>
      <c r="E47" s="14" t="s">
        <v>445</v>
      </c>
      <c r="F47" s="14" t="s">
        <v>65</v>
      </c>
      <c r="G47" s="16">
        <v>20304020</v>
      </c>
      <c r="H47" s="14" t="s">
        <v>533</v>
      </c>
      <c r="I47" s="14" t="s">
        <v>65</v>
      </c>
      <c r="J47" s="15">
        <v>20304030</v>
      </c>
      <c r="K47" s="14" t="s">
        <v>540</v>
      </c>
      <c r="L47" s="2">
        <v>12865</v>
      </c>
      <c r="M47" s="14" t="s">
        <v>540</v>
      </c>
      <c r="N47" s="15">
        <v>20304030</v>
      </c>
    </row>
    <row r="48" spans="1:14" s="2" customFormat="1" x14ac:dyDescent="0.25">
      <c r="A48" s="14" t="s">
        <v>545</v>
      </c>
      <c r="B48" s="14">
        <v>38354</v>
      </c>
      <c r="C48" s="14" t="s">
        <v>532</v>
      </c>
      <c r="D48" s="14" t="s">
        <v>546</v>
      </c>
      <c r="E48" s="14" t="s">
        <v>547</v>
      </c>
      <c r="F48" s="14" t="s">
        <v>65</v>
      </c>
      <c r="G48" s="16">
        <v>20304020</v>
      </c>
      <c r="H48" s="14" t="s">
        <v>533</v>
      </c>
      <c r="I48" s="14" t="s">
        <v>65</v>
      </c>
      <c r="J48" s="15">
        <v>20304040</v>
      </c>
      <c r="K48" s="14" t="s">
        <v>534</v>
      </c>
      <c r="L48" s="2">
        <v>22227</v>
      </c>
      <c r="M48" s="14" t="s">
        <v>534</v>
      </c>
      <c r="N48" s="15">
        <v>20304040</v>
      </c>
    </row>
    <row r="49" spans="1:14" s="2" customFormat="1" x14ac:dyDescent="0.25">
      <c r="A49" s="14" t="s">
        <v>548</v>
      </c>
      <c r="B49" s="14">
        <v>759413</v>
      </c>
      <c r="C49" s="14" t="s">
        <v>549</v>
      </c>
      <c r="D49" s="14" t="s">
        <v>550</v>
      </c>
      <c r="E49" s="14" t="s">
        <v>551</v>
      </c>
      <c r="F49" s="14" t="s">
        <v>65</v>
      </c>
      <c r="G49" s="16">
        <v>20304020</v>
      </c>
      <c r="H49" s="14" t="s">
        <v>533</v>
      </c>
      <c r="I49" s="14" t="s">
        <v>65</v>
      </c>
      <c r="J49" s="15">
        <v>20304040</v>
      </c>
      <c r="K49" s="14" t="s">
        <v>534</v>
      </c>
      <c r="L49" s="2">
        <v>190515</v>
      </c>
      <c r="M49" s="14" t="s">
        <v>534</v>
      </c>
      <c r="N49" s="15">
        <v>20304040</v>
      </c>
    </row>
    <row r="50" spans="1:14" s="2" customFormat="1" x14ac:dyDescent="0.25">
      <c r="A50" s="14" t="s">
        <v>552</v>
      </c>
      <c r="B50" s="14">
        <v>42043</v>
      </c>
      <c r="C50" s="14" t="s">
        <v>443</v>
      </c>
      <c r="D50" s="14" t="s">
        <v>444</v>
      </c>
      <c r="E50" s="14" t="s">
        <v>445</v>
      </c>
      <c r="F50" s="14" t="s">
        <v>65</v>
      </c>
      <c r="G50" s="16">
        <v>20304020</v>
      </c>
      <c r="H50" s="14" t="s">
        <v>533</v>
      </c>
      <c r="I50" s="14" t="s">
        <v>65</v>
      </c>
      <c r="J50" s="15">
        <v>20304030</v>
      </c>
      <c r="K50" s="14" t="s">
        <v>540</v>
      </c>
      <c r="L50" s="2">
        <v>13466</v>
      </c>
      <c r="M50" s="14" t="s">
        <v>540</v>
      </c>
      <c r="N50" s="15">
        <v>20304030</v>
      </c>
    </row>
    <row r="51" spans="1:14" s="2" customFormat="1" x14ac:dyDescent="0.25">
      <c r="A51" s="14" t="s">
        <v>553</v>
      </c>
      <c r="B51" s="14">
        <v>4233</v>
      </c>
      <c r="C51" s="14" t="s">
        <v>443</v>
      </c>
      <c r="D51" s="14" t="s">
        <v>453</v>
      </c>
      <c r="E51" s="14" t="s">
        <v>454</v>
      </c>
      <c r="F51" s="14" t="s">
        <v>65</v>
      </c>
      <c r="G51" s="16">
        <v>20304020</v>
      </c>
      <c r="H51" s="14" t="s">
        <v>533</v>
      </c>
      <c r="I51" s="14" t="s">
        <v>65</v>
      </c>
      <c r="J51" s="15">
        <v>20304040</v>
      </c>
      <c r="K51" s="14" t="s">
        <v>534</v>
      </c>
      <c r="L51" s="2">
        <v>1894</v>
      </c>
      <c r="M51" s="14" t="s">
        <v>534</v>
      </c>
      <c r="N51" s="15">
        <v>20304040</v>
      </c>
    </row>
    <row r="52" spans="1:14" s="2" customFormat="1" x14ac:dyDescent="0.25">
      <c r="A52" s="14" t="s">
        <v>554</v>
      </c>
      <c r="B52" s="14">
        <v>4350</v>
      </c>
      <c r="C52" s="14" t="s">
        <v>443</v>
      </c>
      <c r="D52" s="14" t="s">
        <v>453</v>
      </c>
      <c r="E52" s="14" t="s">
        <v>454</v>
      </c>
      <c r="F52" s="14" t="s">
        <v>65</v>
      </c>
      <c r="G52" s="16">
        <v>20304020</v>
      </c>
      <c r="H52" s="14" t="s">
        <v>533</v>
      </c>
      <c r="I52" s="14" t="s">
        <v>65</v>
      </c>
      <c r="J52" s="15">
        <v>20304030</v>
      </c>
      <c r="K52" s="14" t="s">
        <v>540</v>
      </c>
      <c r="L52" s="2">
        <v>6850</v>
      </c>
      <c r="M52" s="14" t="s">
        <v>540</v>
      </c>
      <c r="N52" s="15">
        <v>20304030</v>
      </c>
    </row>
    <row r="53" spans="1:14" s="2" customFormat="1" x14ac:dyDescent="0.25">
      <c r="A53" s="14" t="s">
        <v>555</v>
      </c>
      <c r="B53" s="14">
        <v>41724</v>
      </c>
      <c r="C53" s="14" t="s">
        <v>474</v>
      </c>
      <c r="D53" s="14" t="s">
        <v>475</v>
      </c>
      <c r="E53" s="14" t="s">
        <v>476</v>
      </c>
      <c r="F53" s="14" t="s">
        <v>65</v>
      </c>
      <c r="G53" s="16">
        <v>20304020</v>
      </c>
      <c r="H53" s="14" t="s">
        <v>533</v>
      </c>
      <c r="I53" s="14" t="s">
        <v>65</v>
      </c>
      <c r="J53" s="15">
        <v>20304040</v>
      </c>
      <c r="K53" s="14" t="s">
        <v>534</v>
      </c>
      <c r="L53" s="2">
        <v>30564</v>
      </c>
      <c r="M53" s="14" t="s">
        <v>534</v>
      </c>
      <c r="N53" s="15">
        <v>20304040</v>
      </c>
    </row>
    <row r="54" spans="1:14" s="2" customFormat="1" x14ac:dyDescent="0.25">
      <c r="A54" s="14" t="s">
        <v>556</v>
      </c>
      <c r="B54" s="14">
        <v>8029778</v>
      </c>
      <c r="C54" s="14" t="s">
        <v>443</v>
      </c>
      <c r="D54" s="14" t="s">
        <v>444</v>
      </c>
      <c r="E54" s="14" t="s">
        <v>445</v>
      </c>
      <c r="F54" s="14" t="s">
        <v>65</v>
      </c>
      <c r="G54" s="16">
        <v>20304020</v>
      </c>
      <c r="H54" s="14" t="s">
        <v>533</v>
      </c>
      <c r="I54" s="14" t="s">
        <v>65</v>
      </c>
      <c r="J54" s="15">
        <v>20304040</v>
      </c>
      <c r="K54" s="14" t="s">
        <v>534</v>
      </c>
      <c r="L54" s="2">
        <v>286659</v>
      </c>
      <c r="M54" s="14" t="s">
        <v>534</v>
      </c>
      <c r="N54" s="15">
        <v>20304040</v>
      </c>
    </row>
    <row r="55" spans="1:14" s="2" customFormat="1" x14ac:dyDescent="0.25">
      <c r="A55" s="14" t="s">
        <v>557</v>
      </c>
      <c r="B55" s="14">
        <v>8248216</v>
      </c>
      <c r="C55" s="14" t="s">
        <v>443</v>
      </c>
      <c r="D55" s="14" t="s">
        <v>453</v>
      </c>
      <c r="E55" s="14" t="s">
        <v>454</v>
      </c>
      <c r="F55" s="14" t="s">
        <v>65</v>
      </c>
      <c r="G55" s="16">
        <v>20304020</v>
      </c>
      <c r="H55" s="14" t="s">
        <v>533</v>
      </c>
      <c r="I55" s="14" t="s">
        <v>65</v>
      </c>
      <c r="J55" s="15">
        <v>20304040</v>
      </c>
      <c r="K55" s="14" t="s">
        <v>534</v>
      </c>
      <c r="L55" s="2">
        <v>334296</v>
      </c>
      <c r="M55" s="14" t="s">
        <v>534</v>
      </c>
      <c r="N55" s="15">
        <v>20304040</v>
      </c>
    </row>
    <row r="56" spans="1:14" s="2" customFormat="1" x14ac:dyDescent="0.25">
      <c r="A56" s="14" t="s">
        <v>558</v>
      </c>
      <c r="B56" s="14">
        <v>748094</v>
      </c>
      <c r="C56" s="14" t="s">
        <v>443</v>
      </c>
      <c r="D56" s="14" t="s">
        <v>444</v>
      </c>
      <c r="E56" s="14" t="s">
        <v>445</v>
      </c>
      <c r="F56" s="14" t="s">
        <v>65</v>
      </c>
      <c r="G56" s="16">
        <v>20304020</v>
      </c>
      <c r="H56" s="14" t="s">
        <v>533</v>
      </c>
      <c r="I56" s="14" t="s">
        <v>65</v>
      </c>
      <c r="J56" s="15">
        <v>20304030</v>
      </c>
      <c r="K56" s="14" t="s">
        <v>540</v>
      </c>
      <c r="L56" s="2">
        <v>184328</v>
      </c>
      <c r="M56" s="14" t="s">
        <v>540</v>
      </c>
      <c r="N56" s="15">
        <v>20304030</v>
      </c>
    </row>
    <row r="57" spans="1:14" s="2" customFormat="1" x14ac:dyDescent="0.25">
      <c r="A57" s="14" t="s">
        <v>559</v>
      </c>
      <c r="B57" s="14">
        <v>12422</v>
      </c>
      <c r="C57" s="14" t="s">
        <v>443</v>
      </c>
      <c r="D57" s="14" t="s">
        <v>453</v>
      </c>
      <c r="E57" s="14" t="s">
        <v>454</v>
      </c>
      <c r="F57" s="14" t="s">
        <v>65</v>
      </c>
      <c r="G57" s="16">
        <v>20304020</v>
      </c>
      <c r="H57" s="14" t="s">
        <v>533</v>
      </c>
      <c r="I57" s="14" t="s">
        <v>65</v>
      </c>
      <c r="J57" s="15">
        <v>20304030</v>
      </c>
      <c r="K57" s="14" t="s">
        <v>540</v>
      </c>
      <c r="L57" s="2">
        <v>507</v>
      </c>
      <c r="M57" s="14" t="s">
        <v>540</v>
      </c>
      <c r="N57" s="15">
        <v>20304030</v>
      </c>
    </row>
    <row r="58" spans="1:14" s="2" customFormat="1" x14ac:dyDescent="0.25">
      <c r="A58" s="14" t="s">
        <v>560</v>
      </c>
      <c r="B58" s="14">
        <v>10229</v>
      </c>
      <c r="C58" s="14" t="s">
        <v>443</v>
      </c>
      <c r="D58" s="14" t="s">
        <v>453</v>
      </c>
      <c r="E58" s="14" t="s">
        <v>454</v>
      </c>
      <c r="F58" s="14" t="s">
        <v>65</v>
      </c>
      <c r="G58" s="16">
        <v>20304020</v>
      </c>
      <c r="H58" s="14" t="s">
        <v>533</v>
      </c>
      <c r="I58" s="14" t="s">
        <v>65</v>
      </c>
      <c r="J58" s="15">
        <v>20304030</v>
      </c>
      <c r="K58" s="14" t="s">
        <v>540</v>
      </c>
      <c r="L58" s="2">
        <v>10741</v>
      </c>
      <c r="M58" s="14" t="s">
        <v>540</v>
      </c>
      <c r="N58" s="15">
        <v>20304030</v>
      </c>
    </row>
    <row r="59" spans="1:14" s="2" customFormat="1" x14ac:dyDescent="0.25">
      <c r="A59" s="14" t="s">
        <v>561</v>
      </c>
      <c r="B59" s="14">
        <v>8105401</v>
      </c>
      <c r="C59" s="14" t="s">
        <v>470</v>
      </c>
      <c r="D59" s="14" t="s">
        <v>444</v>
      </c>
      <c r="E59" s="14" t="s">
        <v>445</v>
      </c>
      <c r="F59" s="14" t="s">
        <v>65</v>
      </c>
      <c r="G59" s="16">
        <v>20304020</v>
      </c>
      <c r="H59" s="14" t="s">
        <v>533</v>
      </c>
      <c r="I59" s="14" t="s">
        <v>65</v>
      </c>
      <c r="J59" s="15">
        <v>20304030</v>
      </c>
      <c r="K59" s="14" t="s">
        <v>540</v>
      </c>
      <c r="L59" s="2">
        <v>20509</v>
      </c>
      <c r="M59" s="14" t="s">
        <v>540</v>
      </c>
      <c r="N59" s="15">
        <v>20304030</v>
      </c>
    </row>
    <row r="60" spans="1:14" s="2" customFormat="1" x14ac:dyDescent="0.25">
      <c r="A60" s="14" t="s">
        <v>562</v>
      </c>
      <c r="B60" s="14">
        <v>571202</v>
      </c>
      <c r="C60" s="14" t="s">
        <v>549</v>
      </c>
      <c r="D60" s="14" t="s">
        <v>550</v>
      </c>
      <c r="E60" s="14" t="s">
        <v>551</v>
      </c>
      <c r="F60" s="14" t="s">
        <v>65</v>
      </c>
      <c r="G60" s="16">
        <v>20304020</v>
      </c>
      <c r="H60" s="14" t="s">
        <v>533</v>
      </c>
      <c r="I60" s="14" t="s">
        <v>65</v>
      </c>
      <c r="J60" s="15">
        <v>20304040</v>
      </c>
      <c r="K60" s="14" t="s">
        <v>534</v>
      </c>
      <c r="L60" s="2" t="e">
        <v>#N/A</v>
      </c>
      <c r="M60" s="14" t="s">
        <v>534</v>
      </c>
      <c r="N60" s="15">
        <v>20304040</v>
      </c>
    </row>
    <row r="61" spans="1:14" s="2" customFormat="1" x14ac:dyDescent="0.25">
      <c r="A61" s="14" t="s">
        <v>563</v>
      </c>
      <c r="B61" s="14">
        <v>11978</v>
      </c>
      <c r="C61" s="14" t="s">
        <v>443</v>
      </c>
      <c r="D61" s="14" t="s">
        <v>444</v>
      </c>
      <c r="E61" s="14" t="s">
        <v>445</v>
      </c>
      <c r="F61" s="14" t="s">
        <v>65</v>
      </c>
      <c r="G61" s="16">
        <v>20304020</v>
      </c>
      <c r="H61" s="14" t="s">
        <v>533</v>
      </c>
      <c r="I61" s="14" t="s">
        <v>65</v>
      </c>
      <c r="J61" s="15">
        <v>20304030</v>
      </c>
      <c r="K61" s="14" t="s">
        <v>540</v>
      </c>
      <c r="L61" s="2">
        <v>8056</v>
      </c>
      <c r="M61" s="14" t="s">
        <v>540</v>
      </c>
      <c r="N61" s="15">
        <v>20304030</v>
      </c>
    </row>
    <row r="62" spans="1:14" s="2" customFormat="1" x14ac:dyDescent="0.25">
      <c r="A62" s="14" t="s">
        <v>564</v>
      </c>
      <c r="B62" s="14">
        <v>37635</v>
      </c>
      <c r="C62" s="14" t="s">
        <v>443</v>
      </c>
      <c r="D62" s="14" t="s">
        <v>453</v>
      </c>
      <c r="E62" s="14" t="s">
        <v>454</v>
      </c>
      <c r="F62" s="14" t="s">
        <v>65</v>
      </c>
      <c r="G62" s="16">
        <v>20304020</v>
      </c>
      <c r="H62" s="14" t="s">
        <v>533</v>
      </c>
      <c r="I62" s="14" t="s">
        <v>65</v>
      </c>
      <c r="J62" s="15">
        <v>20304030</v>
      </c>
      <c r="K62" s="14" t="s">
        <v>540</v>
      </c>
      <c r="L62" s="2">
        <v>13365</v>
      </c>
      <c r="M62" s="14" t="s">
        <v>540</v>
      </c>
      <c r="N62" s="15">
        <v>20304030</v>
      </c>
    </row>
    <row r="63" spans="1:14" s="2" customFormat="1" x14ac:dyDescent="0.25">
      <c r="A63" s="14" t="s">
        <v>565</v>
      </c>
      <c r="B63" s="14">
        <v>297646</v>
      </c>
      <c r="C63" s="14" t="s">
        <v>474</v>
      </c>
      <c r="D63" s="14" t="s">
        <v>475</v>
      </c>
      <c r="E63" s="14" t="s">
        <v>476</v>
      </c>
      <c r="F63" s="14" t="s">
        <v>65</v>
      </c>
      <c r="G63" s="16">
        <v>20304020</v>
      </c>
      <c r="H63" s="14" t="s">
        <v>533</v>
      </c>
      <c r="I63" s="14" t="s">
        <v>65</v>
      </c>
      <c r="J63" s="15">
        <v>20304040</v>
      </c>
      <c r="K63" s="14" t="s">
        <v>534</v>
      </c>
      <c r="L63" s="2" t="e">
        <v>#N/A</v>
      </c>
      <c r="M63" s="14" t="s">
        <v>534</v>
      </c>
      <c r="N63" s="15">
        <v>20304040</v>
      </c>
    </row>
    <row r="64" spans="1:14" s="2" customFormat="1" x14ac:dyDescent="0.25">
      <c r="A64" s="14" t="s">
        <v>566</v>
      </c>
      <c r="B64" s="14">
        <v>4525</v>
      </c>
      <c r="C64" s="14" t="s">
        <v>443</v>
      </c>
      <c r="D64" s="14" t="s">
        <v>453</v>
      </c>
      <c r="E64" s="14" t="s">
        <v>454</v>
      </c>
      <c r="F64" s="14" t="s">
        <v>65</v>
      </c>
      <c r="G64" s="16">
        <v>20304020</v>
      </c>
      <c r="H64" s="14" t="s">
        <v>533</v>
      </c>
      <c r="I64" s="14" t="s">
        <v>65</v>
      </c>
      <c r="J64" s="15">
        <v>20304030</v>
      </c>
      <c r="K64" s="14" t="s">
        <v>540</v>
      </c>
      <c r="L64" s="2">
        <v>16387</v>
      </c>
      <c r="M64" s="14" t="s">
        <v>540</v>
      </c>
      <c r="N64" s="15">
        <v>20304030</v>
      </c>
    </row>
    <row r="65" spans="1:14" s="2" customFormat="1" x14ac:dyDescent="0.25">
      <c r="A65" s="14" t="s">
        <v>567</v>
      </c>
      <c r="B65" s="14">
        <v>8461</v>
      </c>
      <c r="C65" s="14" t="s">
        <v>443</v>
      </c>
      <c r="D65" s="14" t="s">
        <v>453</v>
      </c>
      <c r="E65" s="14" t="s">
        <v>454</v>
      </c>
      <c r="F65" s="14" t="s">
        <v>65</v>
      </c>
      <c r="G65" s="16">
        <v>20304020</v>
      </c>
      <c r="H65" s="14" t="s">
        <v>533</v>
      </c>
      <c r="I65" s="14" t="s">
        <v>65</v>
      </c>
      <c r="J65" s="15">
        <v>20304030</v>
      </c>
      <c r="K65" s="14" t="s">
        <v>540</v>
      </c>
      <c r="L65" s="2">
        <v>933</v>
      </c>
      <c r="M65" s="14" t="s">
        <v>540</v>
      </c>
      <c r="N65" s="15">
        <v>20304030</v>
      </c>
    </row>
    <row r="66" spans="1:14" s="2" customFormat="1" x14ac:dyDescent="0.25">
      <c r="A66" s="14" t="s">
        <v>568</v>
      </c>
      <c r="B66" s="14">
        <v>8179161</v>
      </c>
      <c r="C66" s="14" t="s">
        <v>443</v>
      </c>
      <c r="D66" s="14" t="s">
        <v>453</v>
      </c>
      <c r="E66" s="14" t="s">
        <v>454</v>
      </c>
      <c r="F66" s="14" t="s">
        <v>65</v>
      </c>
      <c r="G66" s="16">
        <v>20304020</v>
      </c>
      <c r="H66" s="14" t="s">
        <v>533</v>
      </c>
      <c r="I66" s="14" t="s">
        <v>65</v>
      </c>
      <c r="J66" s="15">
        <v>20304030</v>
      </c>
      <c r="K66" s="14" t="s">
        <v>540</v>
      </c>
      <c r="L66" s="2">
        <v>319237</v>
      </c>
      <c r="M66" s="14" t="s">
        <v>540</v>
      </c>
      <c r="N66" s="15">
        <v>20304030</v>
      </c>
    </row>
    <row r="67" spans="1:14" s="2" customFormat="1" x14ac:dyDescent="0.25">
      <c r="A67" s="14" t="s">
        <v>569</v>
      </c>
      <c r="B67" s="14">
        <v>7412</v>
      </c>
      <c r="C67" s="14" t="s">
        <v>443</v>
      </c>
      <c r="D67" s="14" t="s">
        <v>453</v>
      </c>
      <c r="E67" s="14" t="s">
        <v>454</v>
      </c>
      <c r="F67" s="14" t="s">
        <v>65</v>
      </c>
      <c r="G67" s="16">
        <v>20304020</v>
      </c>
      <c r="H67" s="14" t="s">
        <v>533</v>
      </c>
      <c r="I67" s="14" t="s">
        <v>65</v>
      </c>
      <c r="J67" s="15">
        <v>20304030</v>
      </c>
      <c r="K67" s="14" t="s">
        <v>540</v>
      </c>
      <c r="L67" s="2">
        <v>6496</v>
      </c>
      <c r="M67" s="14" t="s">
        <v>540</v>
      </c>
      <c r="N67" s="15">
        <v>20304030</v>
      </c>
    </row>
    <row r="68" spans="1:14" s="2" customFormat="1" x14ac:dyDescent="0.25">
      <c r="A68" s="14" t="s">
        <v>570</v>
      </c>
      <c r="B68" s="14">
        <v>22837</v>
      </c>
      <c r="C68" s="14" t="s">
        <v>443</v>
      </c>
      <c r="D68" s="14" t="s">
        <v>453</v>
      </c>
      <c r="E68" s="14" t="s">
        <v>454</v>
      </c>
      <c r="F68" s="14" t="s">
        <v>65</v>
      </c>
      <c r="G68" s="16">
        <v>20304020</v>
      </c>
      <c r="H68" s="14" t="s">
        <v>533</v>
      </c>
      <c r="I68" s="14" t="s">
        <v>65</v>
      </c>
      <c r="J68" s="15">
        <v>20304030</v>
      </c>
      <c r="K68" s="14" t="s">
        <v>540</v>
      </c>
      <c r="L68" s="2">
        <v>8907</v>
      </c>
      <c r="M68" s="14" t="s">
        <v>540</v>
      </c>
      <c r="N68" s="15">
        <v>20304030</v>
      </c>
    </row>
    <row r="69" spans="1:14" s="2" customFormat="1" x14ac:dyDescent="0.25">
      <c r="A69" s="14" t="s">
        <v>571</v>
      </c>
      <c r="B69" s="14">
        <v>42570</v>
      </c>
      <c r="C69" s="14" t="s">
        <v>493</v>
      </c>
      <c r="D69" s="14" t="s">
        <v>572</v>
      </c>
      <c r="E69" s="14" t="s">
        <v>573</v>
      </c>
      <c r="F69" s="14" t="s">
        <v>131</v>
      </c>
      <c r="G69" s="16">
        <v>25502020</v>
      </c>
      <c r="H69" s="14" t="s">
        <v>574</v>
      </c>
      <c r="I69" s="14" t="s">
        <v>205</v>
      </c>
      <c r="J69" s="15">
        <v>30101010</v>
      </c>
      <c r="K69" s="14" t="s">
        <v>207</v>
      </c>
      <c r="L69" s="2">
        <v>36736</v>
      </c>
      <c r="M69" s="14" t="s">
        <v>207</v>
      </c>
      <c r="N69" s="15">
        <v>30101010</v>
      </c>
    </row>
    <row r="70" spans="1:14" s="2" customFormat="1" x14ac:dyDescent="0.25">
      <c r="A70" s="14" t="s">
        <v>575</v>
      </c>
      <c r="B70" s="14">
        <v>8103409</v>
      </c>
      <c r="C70" s="14" t="s">
        <v>493</v>
      </c>
      <c r="D70" s="14" t="s">
        <v>572</v>
      </c>
      <c r="E70" s="14" t="s">
        <v>573</v>
      </c>
      <c r="F70" s="14" t="s">
        <v>131</v>
      </c>
      <c r="G70" s="16">
        <v>25502020</v>
      </c>
      <c r="H70" s="14" t="s">
        <v>574</v>
      </c>
      <c r="I70" s="14" t="s">
        <v>131</v>
      </c>
      <c r="J70" s="15">
        <v>25503030</v>
      </c>
      <c r="K70" s="14" t="s">
        <v>464</v>
      </c>
      <c r="L70" s="2">
        <v>145624</v>
      </c>
      <c r="M70" s="14" t="s">
        <v>464</v>
      </c>
      <c r="N70" s="15">
        <v>25503030</v>
      </c>
    </row>
    <row r="71" spans="1:14" s="2" customFormat="1" x14ac:dyDescent="0.25">
      <c r="A71" s="14" t="s">
        <v>576</v>
      </c>
      <c r="B71" s="14">
        <v>22480</v>
      </c>
      <c r="C71" s="14" t="s">
        <v>443</v>
      </c>
      <c r="D71" s="14" t="s">
        <v>453</v>
      </c>
      <c r="E71" s="14" t="s">
        <v>454</v>
      </c>
      <c r="F71" s="14" t="s">
        <v>131</v>
      </c>
      <c r="G71" s="16">
        <v>25502020</v>
      </c>
      <c r="H71" s="14" t="s">
        <v>574</v>
      </c>
      <c r="I71" s="14" t="s">
        <v>131</v>
      </c>
      <c r="J71" s="15">
        <v>25503030</v>
      </c>
      <c r="K71" s="14" t="s">
        <v>464</v>
      </c>
      <c r="L71" s="2">
        <v>491</v>
      </c>
      <c r="M71" s="14" t="s">
        <v>464</v>
      </c>
      <c r="N71" s="15">
        <v>25503030</v>
      </c>
    </row>
    <row r="72" spans="1:14" s="2" customFormat="1" x14ac:dyDescent="0.25">
      <c r="A72" s="14" t="s">
        <v>577</v>
      </c>
      <c r="B72" s="14">
        <v>8175611</v>
      </c>
      <c r="C72" s="14" t="s">
        <v>493</v>
      </c>
      <c r="D72" s="14" t="s">
        <v>572</v>
      </c>
      <c r="E72" s="14" t="s">
        <v>573</v>
      </c>
      <c r="F72" s="14" t="s">
        <v>131</v>
      </c>
      <c r="G72" s="16">
        <v>25502020</v>
      </c>
      <c r="H72" s="14" t="s">
        <v>574</v>
      </c>
      <c r="I72" s="14" t="s">
        <v>205</v>
      </c>
      <c r="J72" s="15">
        <v>30101010</v>
      </c>
      <c r="K72" s="14" t="s">
        <v>207</v>
      </c>
      <c r="L72" s="2">
        <v>311681</v>
      </c>
      <c r="M72" s="14" t="s">
        <v>207</v>
      </c>
      <c r="N72" s="15">
        <v>30101010</v>
      </c>
    </row>
    <row r="73" spans="1:14" s="2" customFormat="1" x14ac:dyDescent="0.25">
      <c r="A73" s="14" t="s">
        <v>578</v>
      </c>
      <c r="B73" s="14">
        <v>8175603</v>
      </c>
      <c r="C73" s="14" t="s">
        <v>443</v>
      </c>
      <c r="D73" s="14" t="s">
        <v>444</v>
      </c>
      <c r="E73" s="14" t="s">
        <v>445</v>
      </c>
      <c r="F73" s="14" t="s">
        <v>131</v>
      </c>
      <c r="G73" s="16">
        <v>25502020</v>
      </c>
      <c r="H73" s="14" t="s">
        <v>574</v>
      </c>
      <c r="I73" s="14" t="s">
        <v>131</v>
      </c>
      <c r="J73" s="15">
        <v>25301040</v>
      </c>
      <c r="K73" s="14" t="s">
        <v>172</v>
      </c>
      <c r="L73" s="2">
        <v>311601</v>
      </c>
      <c r="M73" s="14" t="s">
        <v>172</v>
      </c>
      <c r="N73" s="15">
        <v>25301040</v>
      </c>
    </row>
    <row r="74" spans="1:14" s="2" customFormat="1" x14ac:dyDescent="0.25">
      <c r="A74" s="14" t="s">
        <v>579</v>
      </c>
      <c r="B74" s="14">
        <v>822427</v>
      </c>
      <c r="C74" s="14" t="s">
        <v>466</v>
      </c>
      <c r="D74" s="14" t="s">
        <v>444</v>
      </c>
      <c r="E74" s="14" t="s">
        <v>445</v>
      </c>
      <c r="F74" s="14" t="s">
        <v>131</v>
      </c>
      <c r="G74" s="16">
        <v>25502020</v>
      </c>
      <c r="H74" s="14" t="s">
        <v>574</v>
      </c>
      <c r="I74" s="14" t="s">
        <v>131</v>
      </c>
      <c r="J74" s="15">
        <v>25504010</v>
      </c>
      <c r="K74" s="14" t="s">
        <v>193</v>
      </c>
      <c r="L74" s="2">
        <v>276778</v>
      </c>
      <c r="M74" s="14" t="s">
        <v>193</v>
      </c>
      <c r="N74" s="15">
        <v>25504010</v>
      </c>
    </row>
    <row r="75" spans="1:14" s="2" customFormat="1" x14ac:dyDescent="0.25">
      <c r="A75" s="14" t="s">
        <v>580</v>
      </c>
      <c r="B75" s="14">
        <v>8181454</v>
      </c>
      <c r="C75" s="14" t="s">
        <v>536</v>
      </c>
      <c r="D75" s="14" t="s">
        <v>444</v>
      </c>
      <c r="E75" s="14" t="s">
        <v>445</v>
      </c>
      <c r="F75" s="14" t="s">
        <v>131</v>
      </c>
      <c r="G75" s="16">
        <v>25502020</v>
      </c>
      <c r="H75" s="14" t="s">
        <v>574</v>
      </c>
      <c r="I75" s="14" t="s">
        <v>131</v>
      </c>
      <c r="J75" s="15">
        <v>25504040</v>
      </c>
      <c r="K75" s="14" t="s">
        <v>581</v>
      </c>
      <c r="L75" s="2">
        <v>326836</v>
      </c>
      <c r="M75" s="14" t="s">
        <v>581</v>
      </c>
      <c r="N75" s="15">
        <v>25504040</v>
      </c>
    </row>
    <row r="76" spans="1:14" s="2" customFormat="1" x14ac:dyDescent="0.25">
      <c r="A76" s="14" t="s">
        <v>582</v>
      </c>
      <c r="B76" s="14">
        <v>360102</v>
      </c>
      <c r="C76" s="14" t="s">
        <v>536</v>
      </c>
      <c r="D76" s="14" t="s">
        <v>537</v>
      </c>
      <c r="E76" s="14" t="s">
        <v>538</v>
      </c>
      <c r="F76" s="14" t="s">
        <v>131</v>
      </c>
      <c r="G76" s="16">
        <v>25502020</v>
      </c>
      <c r="H76" s="14" t="s">
        <v>574</v>
      </c>
      <c r="I76" s="14" t="s">
        <v>131</v>
      </c>
      <c r="J76" s="15">
        <v>25504010</v>
      </c>
      <c r="K76" s="14" t="s">
        <v>193</v>
      </c>
      <c r="L76" s="2">
        <v>146104</v>
      </c>
      <c r="M76" s="14" t="s">
        <v>193</v>
      </c>
      <c r="N76" s="15">
        <v>25504010</v>
      </c>
    </row>
    <row r="77" spans="1:14" s="2" customFormat="1" x14ac:dyDescent="0.25">
      <c r="A77" s="14" t="s">
        <v>583</v>
      </c>
      <c r="B77" s="14">
        <v>8250197</v>
      </c>
      <c r="C77" s="14" t="s">
        <v>584</v>
      </c>
      <c r="D77" s="14" t="s">
        <v>585</v>
      </c>
      <c r="E77" s="14" t="s">
        <v>586</v>
      </c>
      <c r="F77" s="14" t="s">
        <v>131</v>
      </c>
      <c r="G77" s="16">
        <v>25502020</v>
      </c>
      <c r="H77" s="14" t="s">
        <v>574</v>
      </c>
      <c r="I77" s="14" t="s">
        <v>131</v>
      </c>
      <c r="J77" s="15">
        <v>25301040</v>
      </c>
      <c r="K77" s="14" t="s">
        <v>172</v>
      </c>
      <c r="L77" s="2">
        <v>337899</v>
      </c>
      <c r="M77" s="14" t="s">
        <v>172</v>
      </c>
      <c r="N77" s="15">
        <v>25301040</v>
      </c>
    </row>
    <row r="78" spans="1:14" s="2" customFormat="1" x14ac:dyDescent="0.25">
      <c r="A78" s="14" t="s">
        <v>587</v>
      </c>
      <c r="B78" s="14">
        <v>8112530</v>
      </c>
      <c r="C78" s="14" t="s">
        <v>588</v>
      </c>
      <c r="D78" s="14" t="s">
        <v>467</v>
      </c>
      <c r="E78" s="14" t="s">
        <v>468</v>
      </c>
      <c r="F78" s="14" t="s">
        <v>131</v>
      </c>
      <c r="G78" s="16">
        <v>25502020</v>
      </c>
      <c r="H78" s="14" t="s">
        <v>574</v>
      </c>
      <c r="I78" s="14" t="s">
        <v>131</v>
      </c>
      <c r="J78" s="15">
        <v>25503030</v>
      </c>
      <c r="K78" s="14" t="s">
        <v>464</v>
      </c>
      <c r="L78" s="2">
        <v>308821</v>
      </c>
      <c r="M78" s="14" t="s">
        <v>464</v>
      </c>
      <c r="N78" s="15">
        <v>25503030</v>
      </c>
    </row>
    <row r="79" spans="1:14" s="2" customFormat="1" x14ac:dyDescent="0.25">
      <c r="A79" s="14" t="s">
        <v>589</v>
      </c>
      <c r="B79" s="14">
        <v>8252678</v>
      </c>
      <c r="C79" s="14" t="s">
        <v>590</v>
      </c>
      <c r="D79" s="14" t="s">
        <v>591</v>
      </c>
      <c r="E79" s="14" t="s">
        <v>592</v>
      </c>
      <c r="F79" s="14" t="s">
        <v>131</v>
      </c>
      <c r="G79" s="16">
        <v>25502020</v>
      </c>
      <c r="H79" s="14" t="s">
        <v>574</v>
      </c>
      <c r="I79" s="14" t="s">
        <v>131</v>
      </c>
      <c r="J79" s="15">
        <v>25503030</v>
      </c>
      <c r="K79" s="14" t="s">
        <v>464</v>
      </c>
      <c r="L79" s="2">
        <v>342704</v>
      </c>
      <c r="M79" s="14" t="s">
        <v>464</v>
      </c>
      <c r="N79" s="15">
        <v>25503030</v>
      </c>
    </row>
    <row r="80" spans="1:14" s="2" customFormat="1" x14ac:dyDescent="0.25">
      <c r="A80" s="14" t="s">
        <v>593</v>
      </c>
      <c r="B80" s="14">
        <v>8026583</v>
      </c>
      <c r="C80" s="14" t="s">
        <v>493</v>
      </c>
      <c r="D80" s="14" t="s">
        <v>572</v>
      </c>
      <c r="E80" s="14" t="s">
        <v>573</v>
      </c>
      <c r="F80" s="14" t="s">
        <v>131</v>
      </c>
      <c r="G80" s="16">
        <v>25502020</v>
      </c>
      <c r="H80" s="14" t="s">
        <v>574</v>
      </c>
      <c r="I80" s="14" t="s">
        <v>131</v>
      </c>
      <c r="J80" s="15">
        <v>25301040</v>
      </c>
      <c r="K80" s="14" t="s">
        <v>172</v>
      </c>
      <c r="L80" s="2">
        <v>279511</v>
      </c>
      <c r="M80" s="14" t="s">
        <v>172</v>
      </c>
      <c r="N80" s="15">
        <v>25301040</v>
      </c>
    </row>
    <row r="81" spans="1:14" s="2" customFormat="1" x14ac:dyDescent="0.25">
      <c r="A81" s="14" t="s">
        <v>594</v>
      </c>
      <c r="B81" s="14">
        <v>8180908</v>
      </c>
      <c r="C81" s="14" t="s">
        <v>595</v>
      </c>
      <c r="D81" s="14" t="s">
        <v>596</v>
      </c>
      <c r="E81" s="14" t="s">
        <v>597</v>
      </c>
      <c r="F81" s="14" t="s">
        <v>131</v>
      </c>
      <c r="G81" s="16">
        <v>25502020</v>
      </c>
      <c r="H81" s="14" t="s">
        <v>574</v>
      </c>
      <c r="I81" s="14" t="s">
        <v>131</v>
      </c>
      <c r="J81" s="15">
        <v>25301040</v>
      </c>
      <c r="K81" s="14" t="s">
        <v>172</v>
      </c>
      <c r="L81" s="2">
        <v>326020</v>
      </c>
      <c r="M81" s="14" t="s">
        <v>172</v>
      </c>
      <c r="N81" s="15">
        <v>25301040</v>
      </c>
    </row>
    <row r="82" spans="1:14" s="2" customFormat="1" x14ac:dyDescent="0.25">
      <c r="A82" s="14" t="s">
        <v>598</v>
      </c>
      <c r="B82" s="14">
        <v>8179056</v>
      </c>
      <c r="C82" s="14" t="s">
        <v>466</v>
      </c>
      <c r="D82" s="14" t="s">
        <v>490</v>
      </c>
      <c r="E82" s="14" t="s">
        <v>491</v>
      </c>
      <c r="F82" s="14" t="s">
        <v>131</v>
      </c>
      <c r="G82" s="16">
        <v>25502020</v>
      </c>
      <c r="H82" s="14" t="s">
        <v>574</v>
      </c>
      <c r="I82" s="14" t="s">
        <v>131</v>
      </c>
      <c r="J82" s="15">
        <v>25301040</v>
      </c>
      <c r="K82" s="14" t="s">
        <v>172</v>
      </c>
      <c r="L82" s="2">
        <v>318762</v>
      </c>
      <c r="M82" s="14" t="s">
        <v>172</v>
      </c>
      <c r="N82" s="15">
        <v>25301040</v>
      </c>
    </row>
    <row r="83" spans="1:14" s="2" customFormat="1" x14ac:dyDescent="0.25">
      <c r="A83" s="14" t="s">
        <v>599</v>
      </c>
      <c r="B83" s="14">
        <v>8179426</v>
      </c>
      <c r="C83" s="14" t="s">
        <v>600</v>
      </c>
      <c r="D83" s="14" t="s">
        <v>453</v>
      </c>
      <c r="E83" s="14" t="s">
        <v>454</v>
      </c>
      <c r="F83" s="14" t="s">
        <v>131</v>
      </c>
      <c r="G83" s="16">
        <v>25502020</v>
      </c>
      <c r="H83" s="14" t="s">
        <v>574</v>
      </c>
      <c r="I83" s="14" t="s">
        <v>131</v>
      </c>
      <c r="J83" s="15">
        <v>25503030</v>
      </c>
      <c r="K83" s="14" t="s">
        <v>464</v>
      </c>
      <c r="L83" s="2">
        <v>320615</v>
      </c>
      <c r="M83" s="14" t="s">
        <v>464</v>
      </c>
      <c r="N83" s="15">
        <v>25503030</v>
      </c>
    </row>
    <row r="84" spans="1:14" s="2" customFormat="1" x14ac:dyDescent="0.25">
      <c r="A84" s="14" t="s">
        <v>601</v>
      </c>
      <c r="B84" s="14">
        <v>359802</v>
      </c>
      <c r="C84" s="14" t="s">
        <v>443</v>
      </c>
      <c r="D84" s="14" t="s">
        <v>444</v>
      </c>
      <c r="E84" s="14" t="s">
        <v>445</v>
      </c>
      <c r="F84" s="14" t="s">
        <v>131</v>
      </c>
      <c r="G84" s="16">
        <v>25502020</v>
      </c>
      <c r="H84" s="14" t="s">
        <v>574</v>
      </c>
      <c r="I84" s="14" t="s">
        <v>131</v>
      </c>
      <c r="J84" s="15">
        <v>25504060</v>
      </c>
      <c r="K84" s="14" t="s">
        <v>203</v>
      </c>
      <c r="L84" s="2">
        <v>146034</v>
      </c>
      <c r="M84" s="14" t="s">
        <v>203</v>
      </c>
      <c r="N84" s="15">
        <v>25504060</v>
      </c>
    </row>
    <row r="85" spans="1:14" s="2" customFormat="1" x14ac:dyDescent="0.25">
      <c r="A85" s="14" t="s">
        <v>602</v>
      </c>
      <c r="B85" s="14">
        <v>819248</v>
      </c>
      <c r="C85" s="14" t="s">
        <v>493</v>
      </c>
      <c r="D85" s="14" t="s">
        <v>572</v>
      </c>
      <c r="E85" s="14" t="s">
        <v>573</v>
      </c>
      <c r="F85" s="14" t="s">
        <v>131</v>
      </c>
      <c r="G85" s="16">
        <v>25502020</v>
      </c>
      <c r="H85" s="14" t="s">
        <v>574</v>
      </c>
      <c r="I85" s="14" t="s">
        <v>205</v>
      </c>
      <c r="J85" s="15">
        <v>30101010</v>
      </c>
      <c r="K85" s="14" t="s">
        <v>207</v>
      </c>
      <c r="L85" s="2">
        <v>274218</v>
      </c>
      <c r="M85" s="14" t="s">
        <v>207</v>
      </c>
      <c r="N85" s="15">
        <v>30101010</v>
      </c>
    </row>
    <row r="86" spans="1:14" s="2" customFormat="1" x14ac:dyDescent="0.25">
      <c r="A86" s="14" t="s">
        <v>603</v>
      </c>
      <c r="B86" s="14">
        <v>8248220</v>
      </c>
      <c r="C86" s="14" t="s">
        <v>595</v>
      </c>
      <c r="D86" s="14" t="s">
        <v>596</v>
      </c>
      <c r="E86" s="14" t="s">
        <v>597</v>
      </c>
      <c r="F86" s="14" t="s">
        <v>131</v>
      </c>
      <c r="G86" s="16">
        <v>25502020</v>
      </c>
      <c r="H86" s="14" t="s">
        <v>574</v>
      </c>
      <c r="I86" s="14" t="s">
        <v>131</v>
      </c>
      <c r="J86" s="15">
        <v>25504040</v>
      </c>
      <c r="K86" s="14" t="s">
        <v>581</v>
      </c>
      <c r="L86" s="2">
        <v>334335</v>
      </c>
      <c r="M86" s="14" t="s">
        <v>581</v>
      </c>
      <c r="N86" s="15">
        <v>25504040</v>
      </c>
    </row>
    <row r="87" spans="1:14" s="2" customFormat="1" x14ac:dyDescent="0.25">
      <c r="A87" s="14" t="s">
        <v>604</v>
      </c>
      <c r="B87" s="14">
        <v>8178749</v>
      </c>
      <c r="C87" s="14" t="s">
        <v>509</v>
      </c>
      <c r="D87" s="14" t="s">
        <v>444</v>
      </c>
      <c r="E87" s="14" t="s">
        <v>445</v>
      </c>
      <c r="F87" s="14" t="s">
        <v>131</v>
      </c>
      <c r="G87" s="16">
        <v>25502020</v>
      </c>
      <c r="H87" s="14" t="s">
        <v>574</v>
      </c>
      <c r="I87" s="14" t="s">
        <v>131</v>
      </c>
      <c r="J87" s="15">
        <v>25503030</v>
      </c>
      <c r="K87" s="14" t="s">
        <v>464</v>
      </c>
      <c r="L87" s="2">
        <v>317354</v>
      </c>
      <c r="M87" s="14" t="s">
        <v>464</v>
      </c>
      <c r="N87" s="15">
        <v>25503030</v>
      </c>
    </row>
    <row r="88" spans="1:14" s="2" customFormat="1" x14ac:dyDescent="0.25">
      <c r="A88" s="14" t="s">
        <v>605</v>
      </c>
      <c r="B88" s="14">
        <v>11557</v>
      </c>
      <c r="C88" s="14" t="s">
        <v>525</v>
      </c>
      <c r="D88" s="14" t="s">
        <v>526</v>
      </c>
      <c r="E88" s="14" t="s">
        <v>527</v>
      </c>
      <c r="F88" s="14" t="s">
        <v>131</v>
      </c>
      <c r="G88" s="16">
        <v>25502020</v>
      </c>
      <c r="H88" s="14" t="s">
        <v>574</v>
      </c>
      <c r="I88" s="14" t="s">
        <v>131</v>
      </c>
      <c r="J88" s="15">
        <v>25503030</v>
      </c>
      <c r="K88" s="14" t="s">
        <v>464</v>
      </c>
      <c r="L88" s="2">
        <v>32289</v>
      </c>
      <c r="M88" s="14" t="s">
        <v>464</v>
      </c>
      <c r="N88" s="15">
        <v>25503030</v>
      </c>
    </row>
    <row r="89" spans="1:14" s="2" customFormat="1" x14ac:dyDescent="0.25">
      <c r="A89" s="14" t="s">
        <v>606</v>
      </c>
      <c r="B89" s="14">
        <v>26067</v>
      </c>
      <c r="C89" s="14" t="s">
        <v>443</v>
      </c>
      <c r="D89" s="14" t="s">
        <v>453</v>
      </c>
      <c r="E89" s="14" t="s">
        <v>454</v>
      </c>
      <c r="F89" s="14" t="s">
        <v>131</v>
      </c>
      <c r="G89" s="16">
        <v>25502020</v>
      </c>
      <c r="H89" s="14" t="s">
        <v>574</v>
      </c>
      <c r="I89" s="14" t="s">
        <v>131</v>
      </c>
      <c r="J89" s="15">
        <v>25503030</v>
      </c>
      <c r="K89" s="14" t="s">
        <v>464</v>
      </c>
      <c r="L89" s="2">
        <v>4337</v>
      </c>
      <c r="M89" s="14" t="s">
        <v>464</v>
      </c>
      <c r="N89" s="15">
        <v>25503030</v>
      </c>
    </row>
    <row r="90" spans="1:14" s="2" customFormat="1" x14ac:dyDescent="0.25">
      <c r="A90" s="14" t="s">
        <v>607</v>
      </c>
      <c r="B90" s="14">
        <v>8184596</v>
      </c>
      <c r="C90" s="14" t="s">
        <v>590</v>
      </c>
      <c r="D90" s="14" t="s">
        <v>591</v>
      </c>
      <c r="E90" s="14" t="s">
        <v>592</v>
      </c>
      <c r="F90" s="14" t="s">
        <v>131</v>
      </c>
      <c r="G90" s="16">
        <v>25502020</v>
      </c>
      <c r="H90" s="14" t="s">
        <v>574</v>
      </c>
      <c r="I90" s="14" t="s">
        <v>131</v>
      </c>
      <c r="J90" s="15">
        <v>25503030</v>
      </c>
      <c r="K90" s="14" t="s">
        <v>464</v>
      </c>
      <c r="L90" s="2">
        <v>330276</v>
      </c>
      <c r="M90" s="14" t="s">
        <v>464</v>
      </c>
      <c r="N90" s="15">
        <v>25503030</v>
      </c>
    </row>
    <row r="91" spans="1:14" s="2" customFormat="1" x14ac:dyDescent="0.25">
      <c r="A91" s="14" t="s">
        <v>608</v>
      </c>
      <c r="B91" s="14">
        <v>8031348</v>
      </c>
      <c r="C91" s="14" t="s">
        <v>609</v>
      </c>
      <c r="D91" s="14" t="s">
        <v>526</v>
      </c>
      <c r="E91" s="14" t="s">
        <v>527</v>
      </c>
      <c r="F91" s="14" t="s">
        <v>131</v>
      </c>
      <c r="G91" s="16">
        <v>25502020</v>
      </c>
      <c r="H91" s="14" t="s">
        <v>574</v>
      </c>
      <c r="I91" s="14" t="s">
        <v>131</v>
      </c>
      <c r="J91" s="15">
        <v>25503030</v>
      </c>
      <c r="K91" s="14" t="s">
        <v>464</v>
      </c>
      <c r="L91" s="2">
        <v>290499</v>
      </c>
      <c r="M91" s="14" t="s">
        <v>464</v>
      </c>
      <c r="N91" s="15">
        <v>25503030</v>
      </c>
    </row>
    <row r="92" spans="1:14" s="2" customFormat="1" x14ac:dyDescent="0.25">
      <c r="A92" s="14" t="s">
        <v>610</v>
      </c>
      <c r="B92" s="14">
        <v>31171</v>
      </c>
      <c r="C92" s="14" t="s">
        <v>480</v>
      </c>
      <c r="D92" s="14" t="s">
        <v>481</v>
      </c>
      <c r="E92" s="14" t="s">
        <v>482</v>
      </c>
      <c r="F92" s="14" t="s">
        <v>131</v>
      </c>
      <c r="G92" s="16">
        <v>25502020</v>
      </c>
      <c r="H92" s="14" t="s">
        <v>574</v>
      </c>
      <c r="I92" s="14" t="s">
        <v>131</v>
      </c>
      <c r="J92" s="15">
        <v>25503030</v>
      </c>
      <c r="K92" s="14" t="s">
        <v>464</v>
      </c>
      <c r="L92" s="2">
        <v>7734</v>
      </c>
      <c r="M92" s="14" t="s">
        <v>464</v>
      </c>
      <c r="N92" s="15">
        <v>25503030</v>
      </c>
    </row>
    <row r="93" spans="1:14" s="2" customFormat="1" x14ac:dyDescent="0.25">
      <c r="A93" s="14" t="s">
        <v>611</v>
      </c>
      <c r="B93" s="14">
        <v>8030587</v>
      </c>
      <c r="C93" s="14" t="s">
        <v>443</v>
      </c>
      <c r="D93" s="14" t="s">
        <v>444</v>
      </c>
      <c r="E93" s="14" t="s">
        <v>445</v>
      </c>
      <c r="F93" s="14" t="s">
        <v>131</v>
      </c>
      <c r="G93" s="16">
        <v>25502020</v>
      </c>
      <c r="H93" s="14" t="s">
        <v>574</v>
      </c>
      <c r="I93" s="14" t="s">
        <v>131</v>
      </c>
      <c r="J93" s="15">
        <v>25504010</v>
      </c>
      <c r="K93" s="14" t="s">
        <v>193</v>
      </c>
      <c r="L93" s="2">
        <v>288159</v>
      </c>
      <c r="M93" s="14" t="s">
        <v>193</v>
      </c>
      <c r="N93" s="15">
        <v>25504010</v>
      </c>
    </row>
    <row r="94" spans="1:14" s="2" customFormat="1" x14ac:dyDescent="0.25">
      <c r="A94" s="14" t="s">
        <v>612</v>
      </c>
      <c r="B94" s="14">
        <v>758324</v>
      </c>
      <c r="C94" s="14" t="s">
        <v>536</v>
      </c>
      <c r="D94" s="14" t="s">
        <v>537</v>
      </c>
      <c r="E94" s="14" t="s">
        <v>538</v>
      </c>
      <c r="F94" s="14" t="s">
        <v>131</v>
      </c>
      <c r="G94" s="16">
        <v>25502020</v>
      </c>
      <c r="H94" s="14" t="s">
        <v>574</v>
      </c>
      <c r="I94" s="14" t="s">
        <v>131</v>
      </c>
      <c r="J94" s="15">
        <v>25301040</v>
      </c>
      <c r="K94" s="14" t="s">
        <v>172</v>
      </c>
      <c r="L94" s="2">
        <v>189641</v>
      </c>
      <c r="M94" s="14" t="s">
        <v>172</v>
      </c>
      <c r="N94" s="15">
        <v>25301040</v>
      </c>
    </row>
    <row r="95" spans="1:14" s="2" customFormat="1" x14ac:dyDescent="0.25">
      <c r="A95" s="14" t="s">
        <v>613</v>
      </c>
      <c r="B95" s="14">
        <v>56239</v>
      </c>
      <c r="C95" s="14" t="s">
        <v>480</v>
      </c>
      <c r="D95" s="14" t="s">
        <v>481</v>
      </c>
      <c r="E95" s="14" t="s">
        <v>482</v>
      </c>
      <c r="F95" s="14" t="s">
        <v>131</v>
      </c>
      <c r="G95" s="16">
        <v>25502020</v>
      </c>
      <c r="H95" s="14" t="s">
        <v>574</v>
      </c>
      <c r="I95" s="14" t="s">
        <v>131</v>
      </c>
      <c r="J95" s="15">
        <v>25504010</v>
      </c>
      <c r="K95" s="14" t="s">
        <v>193</v>
      </c>
      <c r="L95" s="2">
        <v>52334</v>
      </c>
      <c r="M95" s="14" t="s">
        <v>193</v>
      </c>
      <c r="N95" s="15">
        <v>25504010</v>
      </c>
    </row>
    <row r="96" spans="1:14" s="2" customFormat="1" x14ac:dyDescent="0.25">
      <c r="A96" s="14" t="s">
        <v>614</v>
      </c>
      <c r="B96" s="14">
        <v>291363</v>
      </c>
      <c r="C96" s="14" t="s">
        <v>493</v>
      </c>
      <c r="D96" s="14" t="s">
        <v>444</v>
      </c>
      <c r="E96" s="14" t="s">
        <v>445</v>
      </c>
      <c r="F96" s="14" t="s">
        <v>131</v>
      </c>
      <c r="G96" s="16">
        <v>25502020</v>
      </c>
      <c r="H96" s="14" t="s">
        <v>574</v>
      </c>
      <c r="I96" s="14" t="s">
        <v>131</v>
      </c>
      <c r="J96" s="15">
        <v>25503030</v>
      </c>
      <c r="K96" s="14" t="s">
        <v>464</v>
      </c>
      <c r="L96" s="2">
        <v>132902</v>
      </c>
      <c r="M96" s="14" t="s">
        <v>464</v>
      </c>
      <c r="N96" s="15">
        <v>25503030</v>
      </c>
    </row>
    <row r="97" spans="1:14" s="2" customFormat="1" x14ac:dyDescent="0.25">
      <c r="A97" s="14" t="s">
        <v>615</v>
      </c>
      <c r="B97" s="14">
        <v>570547</v>
      </c>
      <c r="C97" s="14" t="s">
        <v>616</v>
      </c>
      <c r="D97" s="14" t="s">
        <v>617</v>
      </c>
      <c r="E97" s="14" t="s">
        <v>618</v>
      </c>
      <c r="F97" s="14" t="s">
        <v>131</v>
      </c>
      <c r="G97" s="16">
        <v>25502020</v>
      </c>
      <c r="H97" s="14" t="s">
        <v>574</v>
      </c>
      <c r="I97" s="14" t="s">
        <v>131</v>
      </c>
      <c r="J97" s="15">
        <v>25503030</v>
      </c>
      <c r="K97" s="14" t="s">
        <v>464</v>
      </c>
      <c r="L97" s="2">
        <v>157829</v>
      </c>
      <c r="M97" s="14" t="s">
        <v>464</v>
      </c>
      <c r="N97" s="15">
        <v>25503030</v>
      </c>
    </row>
    <row r="98" spans="1:14" s="2" customFormat="1" x14ac:dyDescent="0.25">
      <c r="A98" s="14" t="s">
        <v>619</v>
      </c>
      <c r="B98" s="14">
        <v>41619</v>
      </c>
      <c r="C98" s="14" t="s">
        <v>474</v>
      </c>
      <c r="D98" s="14" t="s">
        <v>475</v>
      </c>
      <c r="E98" s="14" t="s">
        <v>476</v>
      </c>
      <c r="F98" s="14" t="s">
        <v>131</v>
      </c>
      <c r="G98" s="16">
        <v>25502020</v>
      </c>
      <c r="H98" s="14" t="s">
        <v>574</v>
      </c>
      <c r="I98" s="14" t="s">
        <v>131</v>
      </c>
      <c r="J98" s="15">
        <v>25503030</v>
      </c>
      <c r="K98" s="14" t="s">
        <v>464</v>
      </c>
      <c r="L98" s="2">
        <v>37926</v>
      </c>
      <c r="M98" s="14" t="s">
        <v>464</v>
      </c>
      <c r="N98" s="15">
        <v>25503030</v>
      </c>
    </row>
    <row r="99" spans="1:14" s="2" customFormat="1" x14ac:dyDescent="0.25">
      <c r="A99" s="14" t="s">
        <v>620</v>
      </c>
      <c r="B99" s="14">
        <v>819190</v>
      </c>
      <c r="C99" s="14" t="s">
        <v>493</v>
      </c>
      <c r="D99" s="14" t="s">
        <v>453</v>
      </c>
      <c r="E99" s="14" t="s">
        <v>454</v>
      </c>
      <c r="F99" s="14" t="s">
        <v>131</v>
      </c>
      <c r="G99" s="16">
        <v>25502020</v>
      </c>
      <c r="H99" s="14" t="s">
        <v>574</v>
      </c>
      <c r="I99" s="14" t="s">
        <v>131</v>
      </c>
      <c r="J99" s="15">
        <v>25503030</v>
      </c>
      <c r="K99" s="14" t="s">
        <v>464</v>
      </c>
      <c r="L99" s="2">
        <v>274160</v>
      </c>
      <c r="M99" s="14" t="s">
        <v>464</v>
      </c>
      <c r="N99" s="15">
        <v>25503030</v>
      </c>
    </row>
    <row r="100" spans="1:14" s="2" customFormat="1" x14ac:dyDescent="0.25">
      <c r="A100" s="14" t="s">
        <v>621</v>
      </c>
      <c r="B100" s="14">
        <v>737530</v>
      </c>
      <c r="C100" s="14" t="s">
        <v>609</v>
      </c>
      <c r="D100" s="14" t="s">
        <v>622</v>
      </c>
      <c r="E100" s="14" t="s">
        <v>623</v>
      </c>
      <c r="F100" s="14" t="s">
        <v>131</v>
      </c>
      <c r="G100" s="16">
        <v>25502020</v>
      </c>
      <c r="H100" s="14" t="s">
        <v>574</v>
      </c>
      <c r="I100" s="14" t="s">
        <v>131</v>
      </c>
      <c r="J100" s="15">
        <v>25301040</v>
      </c>
      <c r="K100" s="14" t="s">
        <v>172</v>
      </c>
      <c r="L100" s="2">
        <v>178725</v>
      </c>
      <c r="M100" s="14" t="s">
        <v>172</v>
      </c>
      <c r="N100" s="15">
        <v>25301040</v>
      </c>
    </row>
    <row r="101" spans="1:14" s="2" customFormat="1" x14ac:dyDescent="0.25">
      <c r="A101" s="14" t="s">
        <v>624</v>
      </c>
      <c r="B101" s="14">
        <v>8030627</v>
      </c>
      <c r="C101" s="14" t="s">
        <v>443</v>
      </c>
      <c r="D101" s="14" t="s">
        <v>444</v>
      </c>
      <c r="E101" s="14" t="s">
        <v>445</v>
      </c>
      <c r="F101" s="14" t="s">
        <v>131</v>
      </c>
      <c r="G101" s="16">
        <v>25502020</v>
      </c>
      <c r="H101" s="14" t="s">
        <v>574</v>
      </c>
      <c r="I101" s="14" t="s">
        <v>131</v>
      </c>
      <c r="J101" s="15">
        <v>25504040</v>
      </c>
      <c r="K101" s="14" t="s">
        <v>581</v>
      </c>
      <c r="L101" s="2">
        <v>288439</v>
      </c>
      <c r="M101" s="14" t="s">
        <v>581</v>
      </c>
      <c r="N101" s="15">
        <v>25504040</v>
      </c>
    </row>
    <row r="102" spans="1:14" s="2" customFormat="1" x14ac:dyDescent="0.25">
      <c r="A102" s="14" t="s">
        <v>625</v>
      </c>
      <c r="B102" s="14">
        <v>46622</v>
      </c>
      <c r="C102" s="14" t="s">
        <v>626</v>
      </c>
      <c r="D102" s="14" t="s">
        <v>453</v>
      </c>
      <c r="E102" s="14" t="s">
        <v>454</v>
      </c>
      <c r="F102" s="14" t="s">
        <v>131</v>
      </c>
      <c r="G102" s="16">
        <v>25502020</v>
      </c>
      <c r="H102" s="14" t="s">
        <v>574</v>
      </c>
      <c r="I102" s="14" t="s">
        <v>131</v>
      </c>
      <c r="J102" s="15">
        <v>25503030</v>
      </c>
      <c r="K102" s="14" t="s">
        <v>464</v>
      </c>
      <c r="L102" s="2">
        <v>41999</v>
      </c>
      <c r="M102" s="14" t="s">
        <v>464</v>
      </c>
      <c r="N102" s="15">
        <v>25503030</v>
      </c>
    </row>
    <row r="103" spans="1:14" s="2" customFormat="1" x14ac:dyDescent="0.25">
      <c r="A103" s="14" t="s">
        <v>627</v>
      </c>
      <c r="B103" s="14">
        <v>820590</v>
      </c>
      <c r="C103" s="14" t="s">
        <v>480</v>
      </c>
      <c r="D103" s="14" t="s">
        <v>481</v>
      </c>
      <c r="E103" s="14" t="s">
        <v>482</v>
      </c>
      <c r="F103" s="14" t="s">
        <v>131</v>
      </c>
      <c r="G103" s="16">
        <v>25502020</v>
      </c>
      <c r="H103" s="14" t="s">
        <v>574</v>
      </c>
      <c r="I103" s="14" t="s">
        <v>131</v>
      </c>
      <c r="J103" s="15">
        <v>25503030</v>
      </c>
      <c r="K103" s="14" t="s">
        <v>464</v>
      </c>
      <c r="L103" s="2">
        <v>275296</v>
      </c>
      <c r="M103" s="14" t="s">
        <v>464</v>
      </c>
      <c r="N103" s="15">
        <v>25503030</v>
      </c>
    </row>
    <row r="104" spans="1:14" s="2" customFormat="1" x14ac:dyDescent="0.25">
      <c r="A104" s="14" t="s">
        <v>628</v>
      </c>
      <c r="B104" s="14">
        <v>8108690</v>
      </c>
      <c r="C104" s="14" t="s">
        <v>493</v>
      </c>
      <c r="D104" s="14" t="s">
        <v>572</v>
      </c>
      <c r="E104" s="14" t="s">
        <v>573</v>
      </c>
      <c r="F104" s="14" t="s">
        <v>131</v>
      </c>
      <c r="G104" s="16">
        <v>25502020</v>
      </c>
      <c r="H104" s="14" t="s">
        <v>574</v>
      </c>
      <c r="I104" s="14" t="s">
        <v>131</v>
      </c>
      <c r="J104" s="15">
        <v>25503030</v>
      </c>
      <c r="K104" s="14" t="s">
        <v>464</v>
      </c>
      <c r="L104" s="2">
        <v>140534</v>
      </c>
      <c r="M104" s="14" t="s">
        <v>464</v>
      </c>
      <c r="N104" s="15">
        <v>25503030</v>
      </c>
    </row>
    <row r="105" spans="1:14" s="2" customFormat="1" x14ac:dyDescent="0.25">
      <c r="A105" s="14" t="s">
        <v>629</v>
      </c>
      <c r="B105" s="14">
        <v>484362</v>
      </c>
      <c r="C105" s="14" t="s">
        <v>443</v>
      </c>
      <c r="D105" s="14" t="s">
        <v>453</v>
      </c>
      <c r="E105" s="14" t="s">
        <v>454</v>
      </c>
      <c r="F105" s="14" t="s">
        <v>131</v>
      </c>
      <c r="G105" s="16">
        <v>25502020</v>
      </c>
      <c r="H105" s="14" t="s">
        <v>574</v>
      </c>
      <c r="I105" s="14" t="s">
        <v>131</v>
      </c>
      <c r="J105" s="15">
        <v>25503030</v>
      </c>
      <c r="K105" s="14" t="s">
        <v>464</v>
      </c>
      <c r="L105" s="2">
        <v>153929</v>
      </c>
      <c r="M105" s="14" t="s">
        <v>464</v>
      </c>
      <c r="N105" s="15">
        <v>25503030</v>
      </c>
    </row>
    <row r="106" spans="1:14" s="2" customFormat="1" x14ac:dyDescent="0.25">
      <c r="A106" s="14" t="s">
        <v>630</v>
      </c>
      <c r="B106" s="14">
        <v>36083</v>
      </c>
      <c r="C106" s="14" t="s">
        <v>466</v>
      </c>
      <c r="D106" s="14" t="s">
        <v>490</v>
      </c>
      <c r="E106" s="14" t="s">
        <v>491</v>
      </c>
      <c r="F106" s="14" t="s">
        <v>131</v>
      </c>
      <c r="G106" s="16">
        <v>25502020</v>
      </c>
      <c r="H106" s="14" t="s">
        <v>574</v>
      </c>
      <c r="I106" s="14" t="s">
        <v>131</v>
      </c>
      <c r="J106" s="15">
        <v>25504010</v>
      </c>
      <c r="K106" s="14" t="s">
        <v>193</v>
      </c>
      <c r="L106" s="2">
        <v>18545</v>
      </c>
      <c r="M106" s="14" t="s">
        <v>193</v>
      </c>
      <c r="N106" s="15">
        <v>25504010</v>
      </c>
    </row>
    <row r="107" spans="1:14" s="2" customFormat="1" x14ac:dyDescent="0.25">
      <c r="A107" s="14" t="s">
        <v>631</v>
      </c>
      <c r="B107" s="14">
        <v>8107494</v>
      </c>
      <c r="C107" s="14" t="s">
        <v>493</v>
      </c>
      <c r="D107" s="14" t="s">
        <v>453</v>
      </c>
      <c r="E107" s="14" t="s">
        <v>454</v>
      </c>
      <c r="F107" s="14" t="s">
        <v>131</v>
      </c>
      <c r="G107" s="16">
        <v>25502020</v>
      </c>
      <c r="H107" s="14" t="s">
        <v>574</v>
      </c>
      <c r="I107" s="14" t="s">
        <v>205</v>
      </c>
      <c r="J107" s="15">
        <v>30101040</v>
      </c>
      <c r="K107" s="14" t="s">
        <v>478</v>
      </c>
      <c r="L107" s="2">
        <v>304082</v>
      </c>
      <c r="M107" s="14" t="s">
        <v>478</v>
      </c>
      <c r="N107" s="15">
        <v>30101040</v>
      </c>
    </row>
    <row r="108" spans="1:14" s="2" customFormat="1" x14ac:dyDescent="0.25">
      <c r="A108" s="14" t="s">
        <v>632</v>
      </c>
      <c r="B108" s="14">
        <v>8180357</v>
      </c>
      <c r="C108" s="14" t="s">
        <v>536</v>
      </c>
      <c r="D108" s="14" t="s">
        <v>537</v>
      </c>
      <c r="E108" s="14" t="s">
        <v>538</v>
      </c>
      <c r="F108" s="14" t="s">
        <v>131</v>
      </c>
      <c r="G108" s="16">
        <v>25502020</v>
      </c>
      <c r="H108" s="14" t="s">
        <v>574</v>
      </c>
      <c r="I108" s="14" t="s">
        <v>131</v>
      </c>
      <c r="J108" s="15">
        <v>25504010</v>
      </c>
      <c r="K108" s="14" t="s">
        <v>193</v>
      </c>
      <c r="L108" s="2">
        <v>324136</v>
      </c>
      <c r="M108" s="14" t="s">
        <v>193</v>
      </c>
      <c r="N108" s="15">
        <v>25504010</v>
      </c>
    </row>
    <row r="109" spans="1:14" s="2" customFormat="1" x14ac:dyDescent="0.25">
      <c r="A109" s="14" t="s">
        <v>633</v>
      </c>
      <c r="B109" s="14">
        <v>219181</v>
      </c>
      <c r="C109" s="14" t="s">
        <v>493</v>
      </c>
      <c r="D109" s="14" t="s">
        <v>453</v>
      </c>
      <c r="E109" s="14" t="s">
        <v>454</v>
      </c>
      <c r="F109" s="14" t="s">
        <v>131</v>
      </c>
      <c r="G109" s="16">
        <v>25502020</v>
      </c>
      <c r="H109" s="14" t="s">
        <v>574</v>
      </c>
      <c r="I109" s="14" t="s">
        <v>131</v>
      </c>
      <c r="J109" s="15">
        <v>25504020</v>
      </c>
      <c r="K109" s="14" t="s">
        <v>195</v>
      </c>
      <c r="L109" s="2">
        <v>118422</v>
      </c>
      <c r="M109" s="14" t="s">
        <v>195</v>
      </c>
      <c r="N109" s="15">
        <v>25504020</v>
      </c>
    </row>
    <row r="110" spans="1:14" s="2" customFormat="1" x14ac:dyDescent="0.25">
      <c r="A110" s="14" t="s">
        <v>634</v>
      </c>
      <c r="B110" s="14">
        <v>8181416</v>
      </c>
      <c r="C110" s="14" t="s">
        <v>466</v>
      </c>
      <c r="D110" s="14" t="s">
        <v>444</v>
      </c>
      <c r="E110" s="14" t="s">
        <v>445</v>
      </c>
      <c r="F110" s="14" t="s">
        <v>131</v>
      </c>
      <c r="G110" s="16">
        <v>25502020</v>
      </c>
      <c r="H110" s="14" t="s">
        <v>574</v>
      </c>
      <c r="I110" s="14" t="s">
        <v>131</v>
      </c>
      <c r="J110" s="15">
        <v>25504050</v>
      </c>
      <c r="K110" s="14" t="s">
        <v>201</v>
      </c>
      <c r="L110" s="2">
        <v>326797</v>
      </c>
      <c r="M110" s="14" t="s">
        <v>201</v>
      </c>
      <c r="N110" s="15">
        <v>25504050</v>
      </c>
    </row>
    <row r="111" spans="1:14" s="2" customFormat="1" x14ac:dyDescent="0.25">
      <c r="A111" s="14" t="s">
        <v>635</v>
      </c>
      <c r="B111" s="14">
        <v>8030624</v>
      </c>
      <c r="C111" s="14" t="s">
        <v>600</v>
      </c>
      <c r="D111" s="14" t="s">
        <v>444</v>
      </c>
      <c r="E111" s="14" t="s">
        <v>445</v>
      </c>
      <c r="F111" s="14" t="s">
        <v>131</v>
      </c>
      <c r="G111" s="16">
        <v>25502020</v>
      </c>
      <c r="H111" s="14" t="s">
        <v>574</v>
      </c>
      <c r="I111" s="14" t="s">
        <v>65</v>
      </c>
      <c r="J111" s="15">
        <v>20202010</v>
      </c>
      <c r="K111" s="14" t="s">
        <v>636</v>
      </c>
      <c r="L111" s="2">
        <v>288344</v>
      </c>
      <c r="M111" s="14" t="s">
        <v>636</v>
      </c>
      <c r="N111" s="15">
        <v>20202010</v>
      </c>
    </row>
    <row r="112" spans="1:14" s="2" customFormat="1" x14ac:dyDescent="0.25">
      <c r="A112" s="14" t="s">
        <v>637</v>
      </c>
      <c r="B112" s="14">
        <v>35344</v>
      </c>
      <c r="C112" s="14" t="s">
        <v>443</v>
      </c>
      <c r="D112" s="14" t="s">
        <v>453</v>
      </c>
      <c r="E112" s="14" t="s">
        <v>454</v>
      </c>
      <c r="F112" s="14" t="s">
        <v>131</v>
      </c>
      <c r="G112" s="16">
        <v>25502020</v>
      </c>
      <c r="H112" s="14" t="s">
        <v>574</v>
      </c>
      <c r="I112" s="14" t="s">
        <v>131</v>
      </c>
      <c r="J112" s="15">
        <v>25504040</v>
      </c>
      <c r="K112" s="14" t="s">
        <v>581</v>
      </c>
      <c r="L112" s="2">
        <v>11504</v>
      </c>
      <c r="M112" s="14" t="s">
        <v>581</v>
      </c>
      <c r="N112" s="15">
        <v>25504040</v>
      </c>
    </row>
    <row r="113" spans="1:14" s="2" customFormat="1" x14ac:dyDescent="0.25">
      <c r="A113" s="14" t="s">
        <v>638</v>
      </c>
      <c r="B113" s="14">
        <v>8107440</v>
      </c>
      <c r="C113" s="14" t="s">
        <v>443</v>
      </c>
      <c r="D113" s="14" t="s">
        <v>444</v>
      </c>
      <c r="E113" s="14" t="s">
        <v>445</v>
      </c>
      <c r="F113" s="14" t="s">
        <v>306</v>
      </c>
      <c r="G113" s="16">
        <v>45102020</v>
      </c>
      <c r="H113" s="14" t="s">
        <v>639</v>
      </c>
      <c r="I113" s="14" t="s">
        <v>260</v>
      </c>
      <c r="J113" s="15">
        <v>40201060</v>
      </c>
      <c r="K113" s="14" t="s">
        <v>640</v>
      </c>
      <c r="L113" s="2">
        <v>304060</v>
      </c>
      <c r="M113" s="14" t="s">
        <v>640</v>
      </c>
      <c r="N113" s="15">
        <v>40201060</v>
      </c>
    </row>
    <row r="114" spans="1:14" s="2" customFormat="1" x14ac:dyDescent="0.25">
      <c r="A114" s="14" t="s">
        <v>641</v>
      </c>
      <c r="B114" s="14">
        <v>46636</v>
      </c>
      <c r="C114" s="14" t="s">
        <v>443</v>
      </c>
      <c r="D114" s="14" t="s">
        <v>444</v>
      </c>
      <c r="E114" s="14" t="s">
        <v>445</v>
      </c>
      <c r="F114" s="14" t="s">
        <v>306</v>
      </c>
      <c r="G114" s="16">
        <v>45102020</v>
      </c>
      <c r="H114" s="14" t="s">
        <v>639</v>
      </c>
      <c r="I114" s="14" t="s">
        <v>65</v>
      </c>
      <c r="J114" s="15">
        <v>20202030</v>
      </c>
      <c r="K114" s="14" t="s">
        <v>639</v>
      </c>
      <c r="L114" s="2">
        <v>42013</v>
      </c>
      <c r="M114" s="14" t="s">
        <v>639</v>
      </c>
      <c r="N114" s="15">
        <v>20202030</v>
      </c>
    </row>
    <row r="115" spans="1:14" s="2" customFormat="1" x14ac:dyDescent="0.25">
      <c r="A115" s="14" t="s">
        <v>642</v>
      </c>
      <c r="B115" s="14">
        <v>823368</v>
      </c>
      <c r="C115" s="14" t="s">
        <v>595</v>
      </c>
      <c r="D115" s="14" t="s">
        <v>596</v>
      </c>
      <c r="E115" s="14" t="s">
        <v>597</v>
      </c>
      <c r="F115" s="14" t="s">
        <v>260</v>
      </c>
      <c r="G115" s="16">
        <v>40102010</v>
      </c>
      <c r="H115" s="14" t="s">
        <v>643</v>
      </c>
      <c r="I115" s="14" t="s">
        <v>260</v>
      </c>
      <c r="J115" s="15">
        <v>40201050</v>
      </c>
      <c r="K115" s="14" t="s">
        <v>644</v>
      </c>
      <c r="L115" s="2">
        <v>277459</v>
      </c>
      <c r="M115" s="14" t="s">
        <v>644</v>
      </c>
      <c r="N115" s="15">
        <v>40201050</v>
      </c>
    </row>
    <row r="116" spans="1:14" s="2" customFormat="1" x14ac:dyDescent="0.25">
      <c r="A116" s="14" t="s">
        <v>645</v>
      </c>
      <c r="B116" s="14">
        <v>8176321</v>
      </c>
      <c r="C116" s="14" t="s">
        <v>443</v>
      </c>
      <c r="D116" s="14" t="s">
        <v>453</v>
      </c>
      <c r="E116" s="14" t="s">
        <v>454</v>
      </c>
      <c r="F116" s="14" t="s">
        <v>306</v>
      </c>
      <c r="G116" s="16">
        <v>45102020</v>
      </c>
      <c r="H116" s="14" t="s">
        <v>639</v>
      </c>
      <c r="I116" s="14" t="s">
        <v>260</v>
      </c>
      <c r="J116" s="15">
        <v>40201060</v>
      </c>
      <c r="K116" s="14" t="s">
        <v>640</v>
      </c>
      <c r="L116" s="2">
        <v>313011</v>
      </c>
      <c r="M116" s="14" t="s">
        <v>640</v>
      </c>
      <c r="N116" s="15">
        <v>40201060</v>
      </c>
    </row>
    <row r="117" spans="1:14" s="2" customFormat="1" x14ac:dyDescent="0.25">
      <c r="A117" s="14" t="s">
        <v>646</v>
      </c>
      <c r="B117" s="14">
        <v>8175357</v>
      </c>
      <c r="C117" s="14" t="s">
        <v>443</v>
      </c>
      <c r="D117" s="14" t="s">
        <v>444</v>
      </c>
      <c r="E117" s="14" t="s">
        <v>445</v>
      </c>
      <c r="F117" s="14" t="s">
        <v>379</v>
      </c>
      <c r="G117" s="16">
        <v>60101060</v>
      </c>
      <c r="H117" s="14" t="s">
        <v>647</v>
      </c>
      <c r="I117" s="14" t="s">
        <v>379</v>
      </c>
      <c r="J117" s="15">
        <v>60106010</v>
      </c>
      <c r="K117" s="14" t="s">
        <v>648</v>
      </c>
      <c r="L117" s="2">
        <v>311020</v>
      </c>
      <c r="M117" s="14" t="s">
        <v>648</v>
      </c>
      <c r="N117" s="15">
        <v>60106010</v>
      </c>
    </row>
    <row r="118" spans="1:14" s="2" customFormat="1" x14ac:dyDescent="0.25">
      <c r="A118" s="14" t="s">
        <v>649</v>
      </c>
      <c r="B118" s="14">
        <v>8180146</v>
      </c>
      <c r="C118" s="14" t="s">
        <v>443</v>
      </c>
      <c r="D118" s="14" t="s">
        <v>453</v>
      </c>
      <c r="E118" s="14" t="s">
        <v>454</v>
      </c>
      <c r="F118" s="14" t="s">
        <v>306</v>
      </c>
      <c r="G118" s="16">
        <v>45102020</v>
      </c>
      <c r="H118" s="14" t="s">
        <v>639</v>
      </c>
      <c r="I118" s="14" t="s">
        <v>260</v>
      </c>
      <c r="J118" s="15">
        <v>40201060</v>
      </c>
      <c r="K118" s="14" t="s">
        <v>640</v>
      </c>
      <c r="L118" s="2">
        <v>323015</v>
      </c>
      <c r="M118" s="14" t="s">
        <v>640</v>
      </c>
      <c r="N118" s="15">
        <v>40201060</v>
      </c>
    </row>
    <row r="119" spans="1:14" s="2" customFormat="1" x14ac:dyDescent="0.25">
      <c r="A119" s="14" t="s">
        <v>650</v>
      </c>
      <c r="B119" s="14">
        <v>8497</v>
      </c>
      <c r="C119" s="14" t="s">
        <v>443</v>
      </c>
      <c r="D119" s="14" t="s">
        <v>444</v>
      </c>
      <c r="E119" s="14" t="s">
        <v>445</v>
      </c>
      <c r="F119" s="14" t="s">
        <v>260</v>
      </c>
      <c r="G119" s="16">
        <v>40102010</v>
      </c>
      <c r="H119" s="14" t="s">
        <v>643</v>
      </c>
      <c r="I119" s="14" t="s">
        <v>260</v>
      </c>
      <c r="J119" s="15">
        <v>40201050</v>
      </c>
      <c r="K119" s="14" t="s">
        <v>644</v>
      </c>
      <c r="L119" s="2">
        <v>1842</v>
      </c>
      <c r="M119" s="14" t="s">
        <v>644</v>
      </c>
      <c r="N119" s="15">
        <v>40201050</v>
      </c>
    </row>
    <row r="120" spans="1:14" s="2" customFormat="1" x14ac:dyDescent="0.25">
      <c r="A120" s="14" t="s">
        <v>651</v>
      </c>
      <c r="B120" s="14">
        <v>8184799</v>
      </c>
      <c r="C120" s="14" t="s">
        <v>470</v>
      </c>
      <c r="D120" s="14" t="s">
        <v>453</v>
      </c>
      <c r="E120" s="14" t="s">
        <v>454</v>
      </c>
      <c r="F120" s="14" t="s">
        <v>306</v>
      </c>
      <c r="G120" s="16">
        <v>45102020</v>
      </c>
      <c r="H120" s="14" t="s">
        <v>639</v>
      </c>
      <c r="I120" s="14" t="s">
        <v>260</v>
      </c>
      <c r="J120" s="15">
        <v>40201060</v>
      </c>
      <c r="K120" s="14" t="s">
        <v>640</v>
      </c>
      <c r="L120" s="2">
        <v>307920</v>
      </c>
      <c r="M120" s="14" t="s">
        <v>640</v>
      </c>
      <c r="N120" s="15">
        <v>40201060</v>
      </c>
    </row>
    <row r="121" spans="1:14" s="2" customFormat="1" x14ac:dyDescent="0.25">
      <c r="A121" s="14" t="s">
        <v>652</v>
      </c>
      <c r="B121" s="14">
        <v>20717</v>
      </c>
      <c r="C121" s="14" t="s">
        <v>443</v>
      </c>
      <c r="D121" s="14" t="s">
        <v>453</v>
      </c>
      <c r="E121" s="14" t="s">
        <v>454</v>
      </c>
      <c r="F121" s="14" t="s">
        <v>306</v>
      </c>
      <c r="G121" s="16">
        <v>45102020</v>
      </c>
      <c r="H121" s="14" t="s">
        <v>639</v>
      </c>
      <c r="I121" s="14" t="s">
        <v>65</v>
      </c>
      <c r="J121" s="15">
        <v>20202030</v>
      </c>
      <c r="K121" s="14" t="s">
        <v>639</v>
      </c>
      <c r="L121" s="2">
        <v>14854</v>
      </c>
      <c r="M121" s="14" t="s">
        <v>639</v>
      </c>
      <c r="N121" s="15">
        <v>20202030</v>
      </c>
    </row>
    <row r="122" spans="1:14" s="2" customFormat="1" x14ac:dyDescent="0.25">
      <c r="A122" s="14" t="s">
        <v>653</v>
      </c>
      <c r="B122" s="14">
        <v>43462</v>
      </c>
      <c r="C122" s="14" t="s">
        <v>443</v>
      </c>
      <c r="D122" s="14" t="s">
        <v>444</v>
      </c>
      <c r="E122" s="14" t="s">
        <v>445</v>
      </c>
      <c r="F122" s="14" t="s">
        <v>306</v>
      </c>
      <c r="G122" s="16">
        <v>45102020</v>
      </c>
      <c r="H122" s="14" t="s">
        <v>639</v>
      </c>
      <c r="I122" s="14" t="s">
        <v>260</v>
      </c>
      <c r="J122" s="15">
        <v>40201060</v>
      </c>
      <c r="K122" s="14" t="s">
        <v>640</v>
      </c>
      <c r="L122" s="2">
        <v>8936</v>
      </c>
      <c r="M122" s="14" t="s">
        <v>640</v>
      </c>
      <c r="N122" s="15">
        <v>40201060</v>
      </c>
    </row>
    <row r="123" spans="1:14" s="2" customFormat="1" x14ac:dyDescent="0.25">
      <c r="A123" s="14" t="s">
        <v>654</v>
      </c>
      <c r="B123" s="14">
        <v>8029707</v>
      </c>
      <c r="C123" s="14" t="s">
        <v>655</v>
      </c>
      <c r="D123" s="14" t="s">
        <v>656</v>
      </c>
      <c r="E123" s="14" t="s">
        <v>657</v>
      </c>
      <c r="F123" s="14" t="s">
        <v>306</v>
      </c>
      <c r="G123" s="16">
        <v>45102020</v>
      </c>
      <c r="H123" s="14" t="s">
        <v>639</v>
      </c>
      <c r="I123" s="14" t="s">
        <v>260</v>
      </c>
      <c r="J123" s="15">
        <v>40201060</v>
      </c>
      <c r="K123" s="14" t="s">
        <v>640</v>
      </c>
      <c r="L123" s="2">
        <v>286299</v>
      </c>
      <c r="M123" s="14" t="s">
        <v>640</v>
      </c>
      <c r="N123" s="15">
        <v>40201060</v>
      </c>
    </row>
    <row r="124" spans="1:14" s="2" customFormat="1" x14ac:dyDescent="0.25">
      <c r="A124" s="14" t="s">
        <v>658</v>
      </c>
      <c r="B124" s="14">
        <v>25424</v>
      </c>
      <c r="C124" s="14" t="s">
        <v>470</v>
      </c>
      <c r="D124" s="14" t="s">
        <v>471</v>
      </c>
      <c r="E124" s="14" t="s">
        <v>472</v>
      </c>
      <c r="F124" s="14" t="s">
        <v>379</v>
      </c>
      <c r="G124" s="16">
        <v>60101060</v>
      </c>
      <c r="H124" s="14" t="s">
        <v>647</v>
      </c>
      <c r="I124" s="14" t="s">
        <v>379</v>
      </c>
      <c r="J124" s="15">
        <v>60106010</v>
      </c>
      <c r="K124" s="14" t="s">
        <v>648</v>
      </c>
      <c r="L124" s="2">
        <v>20018</v>
      </c>
      <c r="M124" s="14" t="s">
        <v>648</v>
      </c>
      <c r="N124" s="15">
        <v>60106010</v>
      </c>
    </row>
    <row r="125" spans="1:14" s="2" customFormat="1" x14ac:dyDescent="0.25">
      <c r="A125" s="14" t="s">
        <v>659</v>
      </c>
      <c r="B125" s="14">
        <v>8179570</v>
      </c>
      <c r="C125" s="14" t="s">
        <v>443</v>
      </c>
      <c r="D125" s="14" t="s">
        <v>453</v>
      </c>
      <c r="E125" s="14" t="s">
        <v>454</v>
      </c>
      <c r="F125" s="14" t="s">
        <v>306</v>
      </c>
      <c r="G125" s="16">
        <v>45102020</v>
      </c>
      <c r="H125" s="14" t="s">
        <v>639</v>
      </c>
      <c r="I125" s="14" t="s">
        <v>260</v>
      </c>
      <c r="J125" s="15">
        <v>40201060</v>
      </c>
      <c r="K125" s="14" t="s">
        <v>640</v>
      </c>
      <c r="L125" s="2">
        <v>321475</v>
      </c>
      <c r="M125" s="14" t="s">
        <v>640</v>
      </c>
      <c r="N125" s="15">
        <v>40201060</v>
      </c>
    </row>
    <row r="126" spans="1:14" s="2" customFormat="1" x14ac:dyDescent="0.25">
      <c r="A126" s="14" t="s">
        <v>660</v>
      </c>
      <c r="B126" s="14">
        <v>42189</v>
      </c>
      <c r="C126" s="14" t="s">
        <v>549</v>
      </c>
      <c r="D126" s="14" t="s">
        <v>550</v>
      </c>
      <c r="E126" s="14" t="s">
        <v>551</v>
      </c>
      <c r="F126" s="14" t="s">
        <v>379</v>
      </c>
      <c r="G126" s="16">
        <v>60101060</v>
      </c>
      <c r="H126" s="14" t="s">
        <v>647</v>
      </c>
      <c r="I126" s="14" t="s">
        <v>379</v>
      </c>
      <c r="J126" s="15">
        <v>60106010</v>
      </c>
      <c r="K126" s="14" t="s">
        <v>648</v>
      </c>
      <c r="L126" s="2">
        <v>17876</v>
      </c>
      <c r="M126" s="14" t="s">
        <v>648</v>
      </c>
      <c r="N126" s="15">
        <v>60106010</v>
      </c>
    </row>
    <row r="127" spans="1:14" s="2" customFormat="1" x14ac:dyDescent="0.25">
      <c r="A127" s="14" t="s">
        <v>661</v>
      </c>
      <c r="B127" s="14">
        <v>8180178</v>
      </c>
      <c r="C127" s="14" t="s">
        <v>443</v>
      </c>
      <c r="D127" s="14" t="s">
        <v>453</v>
      </c>
      <c r="E127" s="14" t="s">
        <v>454</v>
      </c>
      <c r="F127" s="14" t="s">
        <v>306</v>
      </c>
      <c r="G127" s="16">
        <v>45102020</v>
      </c>
      <c r="H127" s="14" t="s">
        <v>639</v>
      </c>
      <c r="I127" s="14" t="s">
        <v>65</v>
      </c>
      <c r="J127" s="15">
        <v>20202030</v>
      </c>
      <c r="K127" s="14" t="s">
        <v>639</v>
      </c>
      <c r="L127" s="2">
        <v>323298</v>
      </c>
      <c r="M127" s="14" t="s">
        <v>639</v>
      </c>
      <c r="N127" s="15">
        <v>20202030</v>
      </c>
    </row>
    <row r="128" spans="1:14" s="2" customFormat="1" x14ac:dyDescent="0.25">
      <c r="A128" s="14" t="s">
        <v>662</v>
      </c>
      <c r="B128" s="14">
        <v>8180794</v>
      </c>
      <c r="C128" s="14" t="s">
        <v>466</v>
      </c>
      <c r="D128" s="14" t="s">
        <v>490</v>
      </c>
      <c r="E128" s="14" t="s">
        <v>491</v>
      </c>
      <c r="F128" s="14" t="s">
        <v>306</v>
      </c>
      <c r="G128" s="16">
        <v>45102020</v>
      </c>
      <c r="H128" s="14" t="s">
        <v>639</v>
      </c>
      <c r="I128" s="14" t="s">
        <v>260</v>
      </c>
      <c r="J128" s="15">
        <v>40201060</v>
      </c>
      <c r="K128" s="14" t="s">
        <v>640</v>
      </c>
      <c r="L128" s="2">
        <v>325295</v>
      </c>
      <c r="M128" s="14" t="s">
        <v>640</v>
      </c>
      <c r="N128" s="15">
        <v>40201060</v>
      </c>
    </row>
    <row r="129" spans="1:14" s="2" customFormat="1" x14ac:dyDescent="0.25">
      <c r="A129" s="14" t="s">
        <v>663</v>
      </c>
      <c r="B129" s="14">
        <v>43683</v>
      </c>
      <c r="C129" s="14" t="s">
        <v>595</v>
      </c>
      <c r="D129" s="14" t="s">
        <v>444</v>
      </c>
      <c r="E129" s="14" t="s">
        <v>445</v>
      </c>
      <c r="F129" s="14" t="s">
        <v>306</v>
      </c>
      <c r="G129" s="16">
        <v>45102020</v>
      </c>
      <c r="H129" s="14" t="s">
        <v>639</v>
      </c>
      <c r="I129" s="14" t="s">
        <v>65</v>
      </c>
      <c r="J129" s="15">
        <v>20202030</v>
      </c>
      <c r="K129" s="14" t="s">
        <v>639</v>
      </c>
      <c r="L129" s="2">
        <v>40819</v>
      </c>
      <c r="M129" s="14" t="s">
        <v>639</v>
      </c>
      <c r="N129" s="15">
        <v>20202030</v>
      </c>
    </row>
    <row r="130" spans="1:14" s="2" customFormat="1" x14ac:dyDescent="0.25">
      <c r="A130" s="14" t="s">
        <v>664</v>
      </c>
      <c r="B130" s="14">
        <v>681372</v>
      </c>
      <c r="C130" s="14" t="s">
        <v>443</v>
      </c>
      <c r="D130" s="14" t="s">
        <v>444</v>
      </c>
      <c r="E130" s="14" t="s">
        <v>445</v>
      </c>
      <c r="F130" s="14" t="s">
        <v>306</v>
      </c>
      <c r="G130" s="16">
        <v>45102020</v>
      </c>
      <c r="H130" s="14" t="s">
        <v>639</v>
      </c>
      <c r="I130" s="14" t="s">
        <v>260</v>
      </c>
      <c r="J130" s="15">
        <v>40201060</v>
      </c>
      <c r="K130" s="14" t="s">
        <v>640</v>
      </c>
      <c r="L130" s="2">
        <v>162104</v>
      </c>
      <c r="M130" s="14" t="s">
        <v>640</v>
      </c>
      <c r="N130" s="15">
        <v>40201060</v>
      </c>
    </row>
    <row r="131" spans="1:14" s="2" customFormat="1" x14ac:dyDescent="0.25">
      <c r="A131" s="14" t="s">
        <v>665</v>
      </c>
      <c r="B131" s="14">
        <v>351407</v>
      </c>
      <c r="C131" s="14" t="s">
        <v>443</v>
      </c>
      <c r="D131" s="14" t="s">
        <v>453</v>
      </c>
      <c r="E131" s="14" t="s">
        <v>454</v>
      </c>
      <c r="F131" s="14" t="s">
        <v>306</v>
      </c>
      <c r="G131" s="16">
        <v>45102020</v>
      </c>
      <c r="H131" s="14" t="s">
        <v>639</v>
      </c>
      <c r="I131" s="14" t="s">
        <v>131</v>
      </c>
      <c r="J131" s="15">
        <v>25301020</v>
      </c>
      <c r="K131" s="14" t="s">
        <v>168</v>
      </c>
      <c r="L131" s="2">
        <v>140444</v>
      </c>
      <c r="M131" s="14" t="s">
        <v>168</v>
      </c>
      <c r="N131" s="15">
        <v>25301020</v>
      </c>
    </row>
    <row r="132" spans="1:14" s="2" customFormat="1" x14ac:dyDescent="0.25">
      <c r="A132" s="14" t="s">
        <v>666</v>
      </c>
      <c r="B132" s="14">
        <v>8177054</v>
      </c>
      <c r="C132" s="14" t="s">
        <v>470</v>
      </c>
      <c r="D132" s="14" t="s">
        <v>444</v>
      </c>
      <c r="E132" s="14" t="s">
        <v>445</v>
      </c>
      <c r="F132" s="14" t="s">
        <v>306</v>
      </c>
      <c r="G132" s="16">
        <v>45102020</v>
      </c>
      <c r="H132" s="14" t="s">
        <v>639</v>
      </c>
      <c r="I132" s="14" t="s">
        <v>65</v>
      </c>
      <c r="J132" s="15">
        <v>20202030</v>
      </c>
      <c r="K132" s="14" t="s">
        <v>639</v>
      </c>
      <c r="L132" s="2">
        <v>314181</v>
      </c>
      <c r="M132" s="14" t="s">
        <v>639</v>
      </c>
      <c r="N132" s="15">
        <v>20202030</v>
      </c>
    </row>
    <row r="133" spans="1:14" s="2" customFormat="1" x14ac:dyDescent="0.25">
      <c r="A133" s="14" t="s">
        <v>667</v>
      </c>
      <c r="B133" s="14">
        <v>298580</v>
      </c>
      <c r="C133" s="14" t="s">
        <v>595</v>
      </c>
      <c r="D133" s="14" t="s">
        <v>596</v>
      </c>
      <c r="E133" s="14" t="s">
        <v>597</v>
      </c>
      <c r="F133" s="14" t="s">
        <v>260</v>
      </c>
      <c r="G133" s="16">
        <v>40102010</v>
      </c>
      <c r="H133" s="14" t="s">
        <v>643</v>
      </c>
      <c r="I133" s="14" t="s">
        <v>260</v>
      </c>
      <c r="J133" s="15">
        <v>40201050</v>
      </c>
      <c r="K133" s="14" t="s">
        <v>644</v>
      </c>
      <c r="L133" s="2">
        <v>30397</v>
      </c>
      <c r="M133" s="14" t="s">
        <v>644</v>
      </c>
      <c r="N133" s="15">
        <v>40201050</v>
      </c>
    </row>
    <row r="134" spans="1:14" s="2" customFormat="1" x14ac:dyDescent="0.25">
      <c r="A134" s="14" t="s">
        <v>668</v>
      </c>
      <c r="B134" s="14">
        <v>10029</v>
      </c>
      <c r="C134" s="14" t="s">
        <v>443</v>
      </c>
      <c r="D134" s="14" t="s">
        <v>444</v>
      </c>
      <c r="E134" s="14" t="s">
        <v>445</v>
      </c>
      <c r="F134" s="14" t="s">
        <v>379</v>
      </c>
      <c r="G134" s="16">
        <v>60101060</v>
      </c>
      <c r="H134" s="14" t="s">
        <v>647</v>
      </c>
      <c r="I134" s="14" t="s">
        <v>379</v>
      </c>
      <c r="J134" s="15">
        <v>60106010</v>
      </c>
      <c r="K134" s="14" t="s">
        <v>648</v>
      </c>
      <c r="L134" s="2">
        <v>4687</v>
      </c>
      <c r="M134" s="14" t="s">
        <v>648</v>
      </c>
      <c r="N134" s="15">
        <v>60106010</v>
      </c>
    </row>
    <row r="135" spans="1:14" s="2" customFormat="1" x14ac:dyDescent="0.25">
      <c r="A135" s="14" t="s">
        <v>669</v>
      </c>
      <c r="B135" s="14">
        <v>8184827</v>
      </c>
      <c r="C135" s="14" t="s">
        <v>443</v>
      </c>
      <c r="D135" s="14" t="s">
        <v>453</v>
      </c>
      <c r="E135" s="14" t="s">
        <v>454</v>
      </c>
      <c r="F135" s="14" t="s">
        <v>260</v>
      </c>
      <c r="G135" s="16">
        <v>40102010</v>
      </c>
      <c r="H135" s="14" t="s">
        <v>643</v>
      </c>
      <c r="I135" s="14" t="s">
        <v>260</v>
      </c>
      <c r="J135" s="15">
        <v>40201050</v>
      </c>
      <c r="K135" s="14" t="s">
        <v>644</v>
      </c>
      <c r="L135" s="2">
        <v>331235</v>
      </c>
      <c r="M135" s="14" t="s">
        <v>644</v>
      </c>
      <c r="N135" s="15">
        <v>40201050</v>
      </c>
    </row>
    <row r="136" spans="1:14" s="2" customFormat="1" x14ac:dyDescent="0.25">
      <c r="A136" s="14" t="s">
        <v>670</v>
      </c>
      <c r="B136" s="14">
        <v>8029691</v>
      </c>
      <c r="C136" s="14" t="s">
        <v>493</v>
      </c>
      <c r="D136" s="14" t="s">
        <v>502</v>
      </c>
      <c r="E136" s="14" t="s">
        <v>503</v>
      </c>
      <c r="F136" s="14" t="s">
        <v>306</v>
      </c>
      <c r="G136" s="16">
        <v>45102020</v>
      </c>
      <c r="H136" s="14" t="s">
        <v>639</v>
      </c>
      <c r="I136" s="14" t="s">
        <v>260</v>
      </c>
      <c r="J136" s="15">
        <v>40201060</v>
      </c>
      <c r="K136" s="14" t="s">
        <v>640</v>
      </c>
      <c r="L136" s="2">
        <v>286139</v>
      </c>
      <c r="M136" s="14" t="s">
        <v>640</v>
      </c>
      <c r="N136" s="15">
        <v>40201060</v>
      </c>
    </row>
    <row r="137" spans="1:14" s="2" customFormat="1" x14ac:dyDescent="0.25">
      <c r="A137" s="14" t="s">
        <v>671</v>
      </c>
      <c r="B137" s="14">
        <v>33907</v>
      </c>
      <c r="C137" s="14" t="s">
        <v>493</v>
      </c>
      <c r="D137" s="14" t="s">
        <v>572</v>
      </c>
      <c r="E137" s="14" t="s">
        <v>573</v>
      </c>
      <c r="F137" s="14" t="s">
        <v>306</v>
      </c>
      <c r="G137" s="16">
        <v>45102020</v>
      </c>
      <c r="H137" s="14" t="s">
        <v>639</v>
      </c>
      <c r="I137" s="14" t="s">
        <v>131</v>
      </c>
      <c r="J137" s="15">
        <v>25301020</v>
      </c>
      <c r="K137" s="14" t="s">
        <v>168</v>
      </c>
      <c r="L137" s="2">
        <v>39326</v>
      </c>
      <c r="M137" s="14" t="s">
        <v>168</v>
      </c>
      <c r="N137" s="15">
        <v>25301020</v>
      </c>
    </row>
    <row r="138" spans="1:14" s="2" customFormat="1" x14ac:dyDescent="0.25">
      <c r="A138" s="14" t="s">
        <v>672</v>
      </c>
      <c r="B138" s="14">
        <v>402</v>
      </c>
      <c r="C138" s="14" t="s">
        <v>549</v>
      </c>
      <c r="D138" s="14" t="s">
        <v>550</v>
      </c>
      <c r="E138" s="14" t="s">
        <v>551</v>
      </c>
      <c r="F138" s="14" t="s">
        <v>205</v>
      </c>
      <c r="G138" s="16">
        <v>30101040</v>
      </c>
      <c r="H138" s="14" t="s">
        <v>673</v>
      </c>
      <c r="I138" s="14" t="s">
        <v>205</v>
      </c>
      <c r="J138" s="15">
        <v>30101040</v>
      </c>
      <c r="K138" s="14" t="s">
        <v>478</v>
      </c>
      <c r="L138" s="2">
        <v>20537</v>
      </c>
      <c r="M138" s="14" t="s">
        <v>478</v>
      </c>
      <c r="N138" s="15">
        <v>30101040</v>
      </c>
    </row>
    <row r="139" spans="1:14" s="2" customFormat="1" x14ac:dyDescent="0.25">
      <c r="A139" s="14" t="s">
        <v>674</v>
      </c>
      <c r="B139" s="14">
        <v>7530</v>
      </c>
      <c r="C139" s="14" t="s">
        <v>443</v>
      </c>
      <c r="D139" s="14" t="s">
        <v>444</v>
      </c>
      <c r="E139" s="14" t="s">
        <v>445</v>
      </c>
      <c r="F139" s="14" t="s">
        <v>260</v>
      </c>
      <c r="G139" s="16">
        <v>40102010</v>
      </c>
      <c r="H139" s="14" t="s">
        <v>643</v>
      </c>
      <c r="I139" s="14" t="s">
        <v>260</v>
      </c>
      <c r="J139" s="15">
        <v>40201050</v>
      </c>
      <c r="K139" s="14" t="s">
        <v>644</v>
      </c>
      <c r="L139" s="2">
        <v>8671</v>
      </c>
      <c r="M139" s="14" t="s">
        <v>644</v>
      </c>
      <c r="N139" s="15">
        <v>40201050</v>
      </c>
    </row>
    <row r="140" spans="1:14" s="2" customFormat="1" x14ac:dyDescent="0.25">
      <c r="A140" s="14" t="s">
        <v>675</v>
      </c>
      <c r="B140" s="14">
        <v>31915</v>
      </c>
      <c r="C140" s="14" t="s">
        <v>470</v>
      </c>
      <c r="D140" s="14" t="s">
        <v>471</v>
      </c>
      <c r="E140" s="14" t="s">
        <v>472</v>
      </c>
      <c r="F140" s="14" t="s">
        <v>379</v>
      </c>
      <c r="G140" s="16">
        <v>60101060</v>
      </c>
      <c r="H140" s="14" t="s">
        <v>647</v>
      </c>
      <c r="I140" s="14" t="s">
        <v>379</v>
      </c>
      <c r="J140" s="15">
        <v>60106010</v>
      </c>
      <c r="K140" s="14" t="s">
        <v>648</v>
      </c>
      <c r="L140" s="2">
        <v>20628</v>
      </c>
      <c r="M140" s="14" t="s">
        <v>648</v>
      </c>
      <c r="N140" s="15">
        <v>60106010</v>
      </c>
    </row>
    <row r="141" spans="1:14" s="2" customFormat="1" x14ac:dyDescent="0.25">
      <c r="A141" s="14" t="s">
        <v>676</v>
      </c>
      <c r="B141" s="14">
        <v>817966</v>
      </c>
      <c r="C141" s="14" t="s">
        <v>443</v>
      </c>
      <c r="D141" s="14" t="s">
        <v>444</v>
      </c>
      <c r="E141" s="14" t="s">
        <v>445</v>
      </c>
      <c r="F141" s="14" t="s">
        <v>205</v>
      </c>
      <c r="G141" s="16">
        <v>30101040</v>
      </c>
      <c r="H141" s="14" t="s">
        <v>673</v>
      </c>
      <c r="I141" s="14" t="s">
        <v>205</v>
      </c>
      <c r="J141" s="15">
        <v>30101040</v>
      </c>
      <c r="K141" s="14" t="s">
        <v>478</v>
      </c>
      <c r="L141" s="2">
        <v>273336</v>
      </c>
      <c r="M141" s="14" t="s">
        <v>478</v>
      </c>
      <c r="N141" s="15">
        <v>30101040</v>
      </c>
    </row>
    <row r="142" spans="1:14" s="2" customFormat="1" x14ac:dyDescent="0.25">
      <c r="A142" s="14" t="s">
        <v>677</v>
      </c>
      <c r="B142" s="14">
        <v>351232</v>
      </c>
      <c r="C142" s="14" t="s">
        <v>443</v>
      </c>
      <c r="D142" s="14" t="s">
        <v>444</v>
      </c>
      <c r="E142" s="14" t="s">
        <v>445</v>
      </c>
      <c r="F142" s="14" t="s">
        <v>379</v>
      </c>
      <c r="G142" s="16">
        <v>60101080</v>
      </c>
      <c r="H142" s="14" t="s">
        <v>446</v>
      </c>
      <c r="I142" s="14" t="s">
        <v>379</v>
      </c>
      <c r="J142" s="15">
        <v>60108010</v>
      </c>
      <c r="K142" s="14" t="s">
        <v>449</v>
      </c>
      <c r="L142" s="2">
        <v>140331</v>
      </c>
      <c r="M142" s="14" t="s">
        <v>449</v>
      </c>
      <c r="N142" s="15">
        <v>60108010</v>
      </c>
    </row>
    <row r="143" spans="1:14" s="2" customFormat="1" x14ac:dyDescent="0.25">
      <c r="A143" s="14" t="s">
        <v>678</v>
      </c>
      <c r="B143" s="14">
        <v>8104997</v>
      </c>
      <c r="C143" s="14" t="s">
        <v>443</v>
      </c>
      <c r="D143" s="14" t="s">
        <v>453</v>
      </c>
      <c r="E143" s="14" t="s">
        <v>454</v>
      </c>
      <c r="F143" s="14" t="s">
        <v>306</v>
      </c>
      <c r="G143" s="16">
        <v>45102020</v>
      </c>
      <c r="H143" s="14" t="s">
        <v>639</v>
      </c>
      <c r="I143" s="14" t="s">
        <v>65</v>
      </c>
      <c r="J143" s="15">
        <v>20202030</v>
      </c>
      <c r="K143" s="14" t="s">
        <v>639</v>
      </c>
      <c r="L143" s="2">
        <v>298180</v>
      </c>
      <c r="M143" s="14" t="s">
        <v>639</v>
      </c>
      <c r="N143" s="15">
        <v>20202030</v>
      </c>
    </row>
    <row r="144" spans="1:14" s="2" customFormat="1" x14ac:dyDescent="0.25">
      <c r="A144" s="14" t="s">
        <v>679</v>
      </c>
      <c r="B144" s="14">
        <v>817626</v>
      </c>
      <c r="C144" s="14" t="s">
        <v>609</v>
      </c>
      <c r="D144" s="14" t="s">
        <v>622</v>
      </c>
      <c r="E144" s="14" t="s">
        <v>623</v>
      </c>
      <c r="F144" s="14" t="s">
        <v>306</v>
      </c>
      <c r="G144" s="16">
        <v>45102020</v>
      </c>
      <c r="H144" s="14" t="s">
        <v>639</v>
      </c>
      <c r="I144" s="14" t="s">
        <v>260</v>
      </c>
      <c r="J144" s="15">
        <v>40201060</v>
      </c>
      <c r="K144" s="14" t="s">
        <v>640</v>
      </c>
      <c r="L144" s="2">
        <v>272996</v>
      </c>
      <c r="M144" s="14" t="s">
        <v>640</v>
      </c>
      <c r="N144" s="15">
        <v>40201060</v>
      </c>
    </row>
    <row r="145" spans="1:14" s="2" customFormat="1" x14ac:dyDescent="0.25">
      <c r="A145" s="14" t="s">
        <v>680</v>
      </c>
      <c r="B145" s="14">
        <v>4501</v>
      </c>
      <c r="C145" s="14" t="s">
        <v>443</v>
      </c>
      <c r="D145" s="14" t="s">
        <v>444</v>
      </c>
      <c r="E145" s="14" t="s">
        <v>445</v>
      </c>
      <c r="F145" s="14" t="s">
        <v>379</v>
      </c>
      <c r="G145" s="16">
        <v>60101060</v>
      </c>
      <c r="H145" s="14" t="s">
        <v>647</v>
      </c>
      <c r="I145" s="14" t="s">
        <v>379</v>
      </c>
      <c r="J145" s="15">
        <v>60106010</v>
      </c>
      <c r="K145" s="14" t="s">
        <v>648</v>
      </c>
      <c r="L145" s="2">
        <v>15657</v>
      </c>
      <c r="M145" s="14" t="s">
        <v>648</v>
      </c>
      <c r="N145" s="15">
        <v>60106010</v>
      </c>
    </row>
    <row r="146" spans="1:14" s="2" customFormat="1" x14ac:dyDescent="0.25">
      <c r="A146" s="14" t="s">
        <v>681</v>
      </c>
      <c r="B146" s="14">
        <v>8112711</v>
      </c>
      <c r="C146" s="14" t="s">
        <v>584</v>
      </c>
      <c r="D146" s="14" t="s">
        <v>585</v>
      </c>
      <c r="E146" s="14" t="s">
        <v>586</v>
      </c>
      <c r="F146" s="14" t="s">
        <v>205</v>
      </c>
      <c r="G146" s="16">
        <v>30101040</v>
      </c>
      <c r="H146" s="14" t="s">
        <v>673</v>
      </c>
      <c r="I146" s="14" t="s">
        <v>205</v>
      </c>
      <c r="J146" s="15">
        <v>30101040</v>
      </c>
      <c r="K146" s="14" t="s">
        <v>478</v>
      </c>
      <c r="L146" s="2">
        <v>309200</v>
      </c>
      <c r="M146" s="14" t="s">
        <v>478</v>
      </c>
      <c r="N146" s="15">
        <v>30101040</v>
      </c>
    </row>
    <row r="147" spans="1:14" s="2" customFormat="1" x14ac:dyDescent="0.25">
      <c r="A147" s="14" t="s">
        <v>682</v>
      </c>
      <c r="B147" s="14">
        <v>44387</v>
      </c>
      <c r="C147" s="14" t="s">
        <v>443</v>
      </c>
      <c r="D147" s="14" t="s">
        <v>444</v>
      </c>
      <c r="E147" s="14" t="s">
        <v>445</v>
      </c>
      <c r="F147" s="14" t="s">
        <v>306</v>
      </c>
      <c r="G147" s="16">
        <v>45102020</v>
      </c>
      <c r="H147" s="14" t="s">
        <v>639</v>
      </c>
      <c r="I147" s="14" t="s">
        <v>65</v>
      </c>
      <c r="J147" s="15">
        <v>20202030</v>
      </c>
      <c r="K147" s="14" t="s">
        <v>639</v>
      </c>
      <c r="L147" s="2">
        <v>1699</v>
      </c>
      <c r="M147" s="14" t="s">
        <v>639</v>
      </c>
      <c r="N147" s="15">
        <v>20202030</v>
      </c>
    </row>
    <row r="148" spans="1:14" s="2" customFormat="1" x14ac:dyDescent="0.25">
      <c r="A148" s="14" t="s">
        <v>683</v>
      </c>
      <c r="B148" s="14">
        <v>41221</v>
      </c>
      <c r="C148" s="14" t="s">
        <v>443</v>
      </c>
      <c r="D148" s="14" t="s">
        <v>444</v>
      </c>
      <c r="E148" s="14" t="s">
        <v>445</v>
      </c>
      <c r="F148" s="14" t="s">
        <v>379</v>
      </c>
      <c r="G148" s="16">
        <v>60101080</v>
      </c>
      <c r="H148" s="14" t="s">
        <v>446</v>
      </c>
      <c r="I148" s="14" t="s">
        <v>379</v>
      </c>
      <c r="J148" s="15">
        <v>60108050</v>
      </c>
      <c r="K148" s="14" t="s">
        <v>458</v>
      </c>
      <c r="L148" s="2">
        <v>3910</v>
      </c>
      <c r="M148" s="14" t="s">
        <v>458</v>
      </c>
      <c r="N148" s="15">
        <v>60108050</v>
      </c>
    </row>
    <row r="149" spans="1:14" s="2" customFormat="1" x14ac:dyDescent="0.25">
      <c r="A149" s="14" t="s">
        <v>684</v>
      </c>
      <c r="B149" s="14">
        <v>824249</v>
      </c>
      <c r="C149" s="14" t="s">
        <v>474</v>
      </c>
      <c r="D149" s="14" t="s">
        <v>453</v>
      </c>
      <c r="E149" s="14" t="s">
        <v>454</v>
      </c>
      <c r="F149" s="14" t="s">
        <v>306</v>
      </c>
      <c r="G149" s="16">
        <v>45102020</v>
      </c>
      <c r="H149" s="14" t="s">
        <v>639</v>
      </c>
      <c r="I149" s="14" t="s">
        <v>260</v>
      </c>
      <c r="J149" s="15">
        <v>40201060</v>
      </c>
      <c r="K149" s="14" t="s">
        <v>640</v>
      </c>
      <c r="L149" s="2">
        <v>278300</v>
      </c>
      <c r="M149" s="14" t="s">
        <v>640</v>
      </c>
      <c r="N149" s="15">
        <v>40201060</v>
      </c>
    </row>
    <row r="150" spans="1:14" s="2" customFormat="1" x14ac:dyDescent="0.25">
      <c r="A150" s="14" t="s">
        <v>685</v>
      </c>
      <c r="B150" s="14">
        <v>13638</v>
      </c>
      <c r="C150" s="14" t="s">
        <v>443</v>
      </c>
      <c r="D150" s="14" t="s">
        <v>444</v>
      </c>
      <c r="E150" s="14" t="s">
        <v>445</v>
      </c>
      <c r="F150" s="14" t="s">
        <v>379</v>
      </c>
      <c r="G150" s="16">
        <v>60101080</v>
      </c>
      <c r="H150" s="14" t="s">
        <v>446</v>
      </c>
      <c r="I150" s="14" t="s">
        <v>379</v>
      </c>
      <c r="J150" s="15">
        <v>60108020</v>
      </c>
      <c r="K150" s="14" t="s">
        <v>451</v>
      </c>
      <c r="L150" s="2">
        <v>14049</v>
      </c>
      <c r="M150" s="14" t="s">
        <v>451</v>
      </c>
      <c r="N150" s="15">
        <v>60108020</v>
      </c>
    </row>
    <row r="151" spans="1:14" s="2" customFormat="1" x14ac:dyDescent="0.25">
      <c r="A151" s="14" t="s">
        <v>686</v>
      </c>
      <c r="B151" s="14">
        <v>8177605</v>
      </c>
      <c r="C151" s="14" t="s">
        <v>474</v>
      </c>
      <c r="D151" s="14" t="s">
        <v>475</v>
      </c>
      <c r="E151" s="14" t="s">
        <v>476</v>
      </c>
      <c r="F151" s="14" t="s">
        <v>205</v>
      </c>
      <c r="G151" s="16">
        <v>30101040</v>
      </c>
      <c r="H151" s="14" t="s">
        <v>673</v>
      </c>
      <c r="I151" s="14" t="s">
        <v>205</v>
      </c>
      <c r="J151" s="15">
        <v>30101040</v>
      </c>
      <c r="K151" s="14" t="s">
        <v>478</v>
      </c>
      <c r="L151" s="2">
        <v>315361</v>
      </c>
      <c r="M151" s="14" t="s">
        <v>478</v>
      </c>
      <c r="N151" s="15">
        <v>30101040</v>
      </c>
    </row>
    <row r="152" spans="1:14" s="2" customFormat="1" x14ac:dyDescent="0.25">
      <c r="A152" s="14" t="s">
        <v>687</v>
      </c>
      <c r="B152" s="14">
        <v>465132</v>
      </c>
      <c r="C152" s="14" t="s">
        <v>532</v>
      </c>
      <c r="D152" s="14" t="s">
        <v>546</v>
      </c>
      <c r="E152" s="14" t="s">
        <v>547</v>
      </c>
      <c r="F152" s="14" t="s">
        <v>379</v>
      </c>
      <c r="G152" s="16">
        <v>60101080</v>
      </c>
      <c r="H152" s="14" t="s">
        <v>446</v>
      </c>
      <c r="I152" s="14" t="s">
        <v>379</v>
      </c>
      <c r="J152" s="15">
        <v>60108050</v>
      </c>
      <c r="K152" s="14" t="s">
        <v>458</v>
      </c>
      <c r="L152" s="2">
        <v>152284</v>
      </c>
      <c r="M152" s="14" t="s">
        <v>458</v>
      </c>
      <c r="N152" s="15">
        <v>60108050</v>
      </c>
    </row>
    <row r="153" spans="1:14" s="2" customFormat="1" x14ac:dyDescent="0.25">
      <c r="A153" s="14" t="s">
        <v>688</v>
      </c>
      <c r="B153" s="14">
        <v>8184850</v>
      </c>
      <c r="C153" s="14" t="s">
        <v>443</v>
      </c>
      <c r="D153" s="14" t="s">
        <v>444</v>
      </c>
      <c r="E153" s="14" t="s">
        <v>445</v>
      </c>
      <c r="F153" s="14" t="s">
        <v>306</v>
      </c>
      <c r="G153" s="16">
        <v>45102020</v>
      </c>
      <c r="H153" s="14" t="s">
        <v>639</v>
      </c>
      <c r="I153" s="14" t="s">
        <v>260</v>
      </c>
      <c r="J153" s="15">
        <v>40201060</v>
      </c>
      <c r="K153" s="14" t="s">
        <v>640</v>
      </c>
      <c r="L153" s="2">
        <v>331397</v>
      </c>
      <c r="M153" s="14" t="s">
        <v>640</v>
      </c>
      <c r="N153" s="15">
        <v>40201060</v>
      </c>
    </row>
    <row r="154" spans="1:14" s="2" customFormat="1" x14ac:dyDescent="0.25">
      <c r="A154" s="14" t="s">
        <v>689</v>
      </c>
      <c r="B154" s="14">
        <v>8248357</v>
      </c>
      <c r="C154" s="14" t="s">
        <v>595</v>
      </c>
      <c r="D154" s="14" t="s">
        <v>596</v>
      </c>
      <c r="E154" s="14" t="s">
        <v>597</v>
      </c>
      <c r="F154" s="14" t="s">
        <v>306</v>
      </c>
      <c r="G154" s="16">
        <v>45102020</v>
      </c>
      <c r="H154" s="14" t="s">
        <v>639</v>
      </c>
      <c r="I154" s="14" t="s">
        <v>260</v>
      </c>
      <c r="J154" s="15">
        <v>40201060</v>
      </c>
      <c r="K154" s="14" t="s">
        <v>640</v>
      </c>
      <c r="L154" s="2">
        <v>334939</v>
      </c>
      <c r="M154" s="14" t="s">
        <v>640</v>
      </c>
      <c r="N154" s="15">
        <v>40201060</v>
      </c>
    </row>
    <row r="155" spans="1:14" s="2" customFormat="1" x14ac:dyDescent="0.25">
      <c r="A155" s="14" t="s">
        <v>690</v>
      </c>
      <c r="B155" s="14">
        <v>8185442</v>
      </c>
      <c r="C155" s="14" t="s">
        <v>691</v>
      </c>
      <c r="D155" s="14" t="s">
        <v>622</v>
      </c>
      <c r="E155" s="14" t="s">
        <v>623</v>
      </c>
      <c r="F155" s="14" t="s">
        <v>306</v>
      </c>
      <c r="G155" s="16">
        <v>45102020</v>
      </c>
      <c r="H155" s="14" t="s">
        <v>639</v>
      </c>
      <c r="I155" s="14" t="s">
        <v>65</v>
      </c>
      <c r="J155" s="15">
        <v>20202030</v>
      </c>
      <c r="K155" s="14" t="s">
        <v>639</v>
      </c>
      <c r="L155" s="2">
        <v>333160</v>
      </c>
      <c r="M155" s="14" t="s">
        <v>639</v>
      </c>
      <c r="N155" s="15">
        <v>20202030</v>
      </c>
    </row>
    <row r="156" spans="1:14" s="2" customFormat="1" x14ac:dyDescent="0.25">
      <c r="A156" s="14" t="s">
        <v>692</v>
      </c>
      <c r="B156" s="14">
        <v>8180053</v>
      </c>
      <c r="C156" s="14" t="s">
        <v>693</v>
      </c>
      <c r="D156" s="14" t="s">
        <v>453</v>
      </c>
      <c r="E156" s="14" t="s">
        <v>454</v>
      </c>
      <c r="F156" s="14" t="s">
        <v>306</v>
      </c>
      <c r="G156" s="16">
        <v>45102020</v>
      </c>
      <c r="H156" s="14" t="s">
        <v>639</v>
      </c>
      <c r="I156" s="14" t="s">
        <v>260</v>
      </c>
      <c r="J156" s="15">
        <v>40201060</v>
      </c>
      <c r="K156" s="14" t="s">
        <v>640</v>
      </c>
      <c r="L156" s="2">
        <v>322596</v>
      </c>
      <c r="M156" s="14" t="s">
        <v>640</v>
      </c>
      <c r="N156" s="15">
        <v>40201060</v>
      </c>
    </row>
    <row r="157" spans="1:14" s="2" customFormat="1" x14ac:dyDescent="0.25">
      <c r="A157" s="14" t="s">
        <v>694</v>
      </c>
      <c r="B157" s="14">
        <v>277295</v>
      </c>
      <c r="C157" s="14" t="s">
        <v>509</v>
      </c>
      <c r="D157" s="14" t="s">
        <v>510</v>
      </c>
      <c r="E157" s="14" t="s">
        <v>511</v>
      </c>
      <c r="F157" s="14" t="s">
        <v>205</v>
      </c>
      <c r="G157" s="16">
        <v>30101040</v>
      </c>
      <c r="H157" s="14" t="s">
        <v>673</v>
      </c>
      <c r="I157" s="14" t="s">
        <v>205</v>
      </c>
      <c r="J157" s="15">
        <v>30101040</v>
      </c>
      <c r="K157" s="14" t="s">
        <v>478</v>
      </c>
      <c r="L157" s="2">
        <v>126732</v>
      </c>
      <c r="M157" s="14" t="s">
        <v>478</v>
      </c>
      <c r="N157" s="15">
        <v>30101040</v>
      </c>
    </row>
    <row r="158" spans="1:14" s="2" customFormat="1" x14ac:dyDescent="0.25">
      <c r="A158" s="14" t="s">
        <v>695</v>
      </c>
      <c r="B158" s="14">
        <v>352312</v>
      </c>
      <c r="C158" s="14" t="s">
        <v>466</v>
      </c>
      <c r="D158" s="14" t="s">
        <v>490</v>
      </c>
      <c r="E158" s="14" t="s">
        <v>491</v>
      </c>
      <c r="F158" s="14" t="s">
        <v>260</v>
      </c>
      <c r="G158" s="16">
        <v>40102010</v>
      </c>
      <c r="H158" s="14" t="s">
        <v>643</v>
      </c>
      <c r="I158" s="14" t="s">
        <v>260</v>
      </c>
      <c r="J158" s="15">
        <v>40201050</v>
      </c>
      <c r="K158" s="14" t="s">
        <v>644</v>
      </c>
      <c r="L158" s="2">
        <v>140665</v>
      </c>
      <c r="M158" s="14" t="s">
        <v>644</v>
      </c>
      <c r="N158" s="15">
        <v>40201050</v>
      </c>
    </row>
    <row r="159" spans="1:14" s="2" customFormat="1" x14ac:dyDescent="0.25">
      <c r="A159" s="14" t="s">
        <v>696</v>
      </c>
      <c r="B159" s="14">
        <v>312705</v>
      </c>
      <c r="C159" s="14" t="s">
        <v>443</v>
      </c>
      <c r="D159" s="14" t="s">
        <v>453</v>
      </c>
      <c r="E159" s="14" t="s">
        <v>454</v>
      </c>
      <c r="F159" s="14" t="s">
        <v>379</v>
      </c>
      <c r="G159" s="16">
        <v>60101080</v>
      </c>
      <c r="H159" s="14" t="s">
        <v>446</v>
      </c>
      <c r="I159" s="14" t="s">
        <v>379</v>
      </c>
      <c r="J159" s="15">
        <v>60108010</v>
      </c>
      <c r="K159" s="14" t="s">
        <v>449</v>
      </c>
      <c r="L159" s="2">
        <v>136778</v>
      </c>
      <c r="M159" s="14" t="s">
        <v>449</v>
      </c>
      <c r="N159" s="15">
        <v>60108010</v>
      </c>
    </row>
    <row r="160" spans="1:14" s="2" customFormat="1" x14ac:dyDescent="0.25">
      <c r="A160" s="14" t="s">
        <v>697</v>
      </c>
      <c r="B160" s="14">
        <v>5158</v>
      </c>
      <c r="C160" s="14" t="s">
        <v>443</v>
      </c>
      <c r="D160" s="14" t="s">
        <v>453</v>
      </c>
      <c r="E160" s="14" t="s">
        <v>454</v>
      </c>
      <c r="F160" s="14" t="s">
        <v>306</v>
      </c>
      <c r="G160" s="16">
        <v>45102020</v>
      </c>
      <c r="H160" s="14" t="s">
        <v>639</v>
      </c>
      <c r="I160" s="14" t="s">
        <v>65</v>
      </c>
      <c r="J160" s="15">
        <v>20202010</v>
      </c>
      <c r="K160" s="14" t="s">
        <v>636</v>
      </c>
      <c r="L160" s="2">
        <v>1102</v>
      </c>
      <c r="M160" s="14" t="s">
        <v>636</v>
      </c>
      <c r="N160" s="15">
        <v>20202010</v>
      </c>
    </row>
    <row r="161" spans="1:14" s="2" customFormat="1" x14ac:dyDescent="0.25">
      <c r="A161" s="14" t="s">
        <v>698</v>
      </c>
      <c r="B161" s="14">
        <v>10344</v>
      </c>
      <c r="C161" s="14" t="s">
        <v>443</v>
      </c>
      <c r="D161" s="14" t="s">
        <v>444</v>
      </c>
      <c r="E161" s="14" t="s">
        <v>445</v>
      </c>
      <c r="F161" s="14" t="s">
        <v>379</v>
      </c>
      <c r="G161" s="16">
        <v>60101060</v>
      </c>
      <c r="H161" s="14" t="s">
        <v>647</v>
      </c>
      <c r="I161" s="14" t="s">
        <v>379</v>
      </c>
      <c r="J161" s="15">
        <v>60106020</v>
      </c>
      <c r="K161" s="14" t="s">
        <v>699</v>
      </c>
      <c r="L161" s="2">
        <v>14458</v>
      </c>
      <c r="M161" s="14" t="s">
        <v>699</v>
      </c>
      <c r="N161" s="15">
        <v>60106020</v>
      </c>
    </row>
    <row r="162" spans="1:14" s="2" customFormat="1" x14ac:dyDescent="0.25">
      <c r="A162" s="14" t="s">
        <v>700</v>
      </c>
      <c r="B162" s="14">
        <v>812946</v>
      </c>
      <c r="C162" s="14" t="s">
        <v>443</v>
      </c>
      <c r="D162" s="14" t="s">
        <v>444</v>
      </c>
      <c r="E162" s="14" t="s">
        <v>445</v>
      </c>
      <c r="F162" s="14" t="s">
        <v>379</v>
      </c>
      <c r="G162" s="16">
        <v>60101080</v>
      </c>
      <c r="H162" s="14" t="s">
        <v>446</v>
      </c>
      <c r="I162" s="14" t="s">
        <v>379</v>
      </c>
      <c r="J162" s="15">
        <v>60108010</v>
      </c>
      <c r="K162" s="14" t="s">
        <v>449</v>
      </c>
      <c r="L162" s="2">
        <v>269277</v>
      </c>
      <c r="M162" s="14" t="s">
        <v>449</v>
      </c>
      <c r="N162" s="15">
        <v>60108010</v>
      </c>
    </row>
    <row r="163" spans="1:14" s="2" customFormat="1" x14ac:dyDescent="0.25">
      <c r="A163" s="14" t="s">
        <v>701</v>
      </c>
      <c r="B163" s="14">
        <v>10089</v>
      </c>
      <c r="C163" s="14" t="s">
        <v>443</v>
      </c>
      <c r="D163" s="14" t="s">
        <v>453</v>
      </c>
      <c r="E163" s="14" t="s">
        <v>454</v>
      </c>
      <c r="F163" s="14" t="s">
        <v>306</v>
      </c>
      <c r="G163" s="16">
        <v>45102020</v>
      </c>
      <c r="H163" s="14" t="s">
        <v>639</v>
      </c>
      <c r="I163" s="14" t="s">
        <v>260</v>
      </c>
      <c r="J163" s="15">
        <v>40201060</v>
      </c>
      <c r="K163" s="14" t="s">
        <v>640</v>
      </c>
      <c r="L163" s="2">
        <v>6544</v>
      </c>
      <c r="M163" s="14" t="s">
        <v>640</v>
      </c>
      <c r="N163" s="15">
        <v>40201060</v>
      </c>
    </row>
    <row r="164" spans="1:14" s="2" customFormat="1" x14ac:dyDescent="0.25">
      <c r="A164" s="14" t="s">
        <v>702</v>
      </c>
      <c r="B164" s="14">
        <v>28470</v>
      </c>
      <c r="C164" s="14" t="s">
        <v>443</v>
      </c>
      <c r="D164" s="14" t="s">
        <v>453</v>
      </c>
      <c r="E164" s="14" t="s">
        <v>454</v>
      </c>
      <c r="F164" s="14" t="s">
        <v>379</v>
      </c>
      <c r="G164" s="16">
        <v>60101080</v>
      </c>
      <c r="H164" s="14" t="s">
        <v>446</v>
      </c>
      <c r="I164" s="14" t="s">
        <v>379</v>
      </c>
      <c r="J164" s="15">
        <v>60108030</v>
      </c>
      <c r="K164" s="14" t="s">
        <v>447</v>
      </c>
      <c r="L164" s="2">
        <v>12882</v>
      </c>
      <c r="M164" s="14" t="s">
        <v>447</v>
      </c>
      <c r="N164" s="15">
        <v>60108030</v>
      </c>
    </row>
    <row r="165" spans="1:14" s="2" customFormat="1" x14ac:dyDescent="0.25">
      <c r="A165" s="14" t="s">
        <v>703</v>
      </c>
      <c r="B165" s="14">
        <v>41012</v>
      </c>
      <c r="C165" s="14" t="s">
        <v>443</v>
      </c>
      <c r="D165" s="14" t="s">
        <v>444</v>
      </c>
      <c r="E165" s="14" t="s">
        <v>445</v>
      </c>
      <c r="F165" s="14" t="s">
        <v>379</v>
      </c>
      <c r="G165" s="16">
        <v>60101060</v>
      </c>
      <c r="H165" s="14" t="s">
        <v>647</v>
      </c>
      <c r="I165" s="14" t="s">
        <v>379</v>
      </c>
      <c r="J165" s="15">
        <v>60106010</v>
      </c>
      <c r="K165" s="14" t="s">
        <v>648</v>
      </c>
      <c r="L165" s="2" t="e">
        <v>#N/A</v>
      </c>
      <c r="M165" s="14" t="s">
        <v>648</v>
      </c>
      <c r="N165" s="15">
        <v>60106010</v>
      </c>
    </row>
    <row r="166" spans="1:14" s="2" customFormat="1" x14ac:dyDescent="0.25">
      <c r="A166" s="14" t="s">
        <v>704</v>
      </c>
      <c r="B166" s="14">
        <v>328863</v>
      </c>
      <c r="C166" s="14" t="s">
        <v>443</v>
      </c>
      <c r="D166" s="14" t="s">
        <v>444</v>
      </c>
      <c r="E166" s="14" t="s">
        <v>445</v>
      </c>
      <c r="F166" s="14" t="s">
        <v>260</v>
      </c>
      <c r="G166" s="16">
        <v>40102010</v>
      </c>
      <c r="H166" s="14" t="s">
        <v>643</v>
      </c>
      <c r="I166" s="14" t="s">
        <v>260</v>
      </c>
      <c r="J166" s="15">
        <v>40201050</v>
      </c>
      <c r="K166" s="14" t="s">
        <v>644</v>
      </c>
      <c r="L166" s="2">
        <v>139311</v>
      </c>
      <c r="M166" s="14" t="s">
        <v>644</v>
      </c>
      <c r="N166" s="15">
        <v>40201050</v>
      </c>
    </row>
    <row r="167" spans="1:14" s="2" customFormat="1" x14ac:dyDescent="0.25">
      <c r="A167" s="14" t="s">
        <v>705</v>
      </c>
      <c r="B167" s="14">
        <v>8438</v>
      </c>
      <c r="C167" s="14" t="s">
        <v>443</v>
      </c>
      <c r="D167" s="14" t="s">
        <v>444</v>
      </c>
      <c r="E167" s="14" t="s">
        <v>445</v>
      </c>
      <c r="F167" s="14" t="s">
        <v>379</v>
      </c>
      <c r="G167" s="16">
        <v>60101060</v>
      </c>
      <c r="H167" s="14" t="s">
        <v>647</v>
      </c>
      <c r="I167" s="14" t="s">
        <v>379</v>
      </c>
      <c r="J167" s="15">
        <v>60106010</v>
      </c>
      <c r="K167" s="14" t="s">
        <v>648</v>
      </c>
      <c r="L167" s="2">
        <v>4713</v>
      </c>
      <c r="M167" s="14" t="s">
        <v>648</v>
      </c>
      <c r="N167" s="15">
        <v>60106010</v>
      </c>
    </row>
    <row r="168" spans="1:14" s="2" customFormat="1" x14ac:dyDescent="0.25">
      <c r="A168" s="14" t="s">
        <v>706</v>
      </c>
      <c r="B168" s="14">
        <v>225231</v>
      </c>
      <c r="C168" s="14" t="s">
        <v>707</v>
      </c>
      <c r="D168" s="14" t="s">
        <v>708</v>
      </c>
      <c r="E168" s="14" t="s">
        <v>709</v>
      </c>
      <c r="F168" s="14" t="s">
        <v>306</v>
      </c>
      <c r="G168" s="16">
        <v>45102020</v>
      </c>
      <c r="H168" s="14" t="s">
        <v>639</v>
      </c>
      <c r="I168" s="14" t="s">
        <v>131</v>
      </c>
      <c r="J168" s="15">
        <v>25301020</v>
      </c>
      <c r="K168" s="14" t="s">
        <v>168</v>
      </c>
      <c r="L168" s="2">
        <v>118474</v>
      </c>
      <c r="M168" s="14" t="s">
        <v>168</v>
      </c>
      <c r="N168" s="15">
        <v>25301020</v>
      </c>
    </row>
    <row r="169" spans="1:14" s="2" customFormat="1" x14ac:dyDescent="0.25">
      <c r="A169" s="14" t="s">
        <v>710</v>
      </c>
      <c r="B169" s="14">
        <v>9897</v>
      </c>
      <c r="C169" s="14" t="s">
        <v>443</v>
      </c>
      <c r="D169" s="14" t="s">
        <v>444</v>
      </c>
      <c r="E169" s="14" t="s">
        <v>445</v>
      </c>
      <c r="F169" s="14" t="s">
        <v>379</v>
      </c>
      <c r="G169" s="16">
        <v>60101060</v>
      </c>
      <c r="H169" s="14" t="s">
        <v>647</v>
      </c>
      <c r="I169" s="14" t="s">
        <v>379</v>
      </c>
      <c r="J169" s="15">
        <v>60106010</v>
      </c>
      <c r="K169" s="14" t="s">
        <v>648</v>
      </c>
      <c r="L169" s="2">
        <v>1353</v>
      </c>
      <c r="M169" s="14" t="s">
        <v>648</v>
      </c>
      <c r="N169" s="15">
        <v>60106010</v>
      </c>
    </row>
    <row r="170" spans="1:14" s="2" customFormat="1" x14ac:dyDescent="0.25">
      <c r="A170" s="14" t="s">
        <v>711</v>
      </c>
      <c r="B170" s="14">
        <v>918</v>
      </c>
      <c r="C170" s="14" t="s">
        <v>480</v>
      </c>
      <c r="D170" s="14" t="s">
        <v>481</v>
      </c>
      <c r="E170" s="14" t="s">
        <v>482</v>
      </c>
      <c r="F170" s="14" t="s">
        <v>205</v>
      </c>
      <c r="G170" s="16">
        <v>30101040</v>
      </c>
      <c r="H170" s="14" t="s">
        <v>673</v>
      </c>
      <c r="I170" s="14" t="s">
        <v>205</v>
      </c>
      <c r="J170" s="15">
        <v>30101040</v>
      </c>
      <c r="K170" s="14" t="s">
        <v>478</v>
      </c>
      <c r="L170" s="2">
        <v>13701</v>
      </c>
      <c r="M170" s="14" t="s">
        <v>478</v>
      </c>
      <c r="N170" s="15">
        <v>30101040</v>
      </c>
    </row>
    <row r="171" spans="1:14" s="2" customFormat="1" x14ac:dyDescent="0.25">
      <c r="A171" s="14" t="s">
        <v>712</v>
      </c>
      <c r="B171" s="14">
        <v>576432</v>
      </c>
      <c r="C171" s="14" t="s">
        <v>443</v>
      </c>
      <c r="D171" s="14" t="s">
        <v>444</v>
      </c>
      <c r="E171" s="14" t="s">
        <v>445</v>
      </c>
      <c r="F171" s="14" t="s">
        <v>379</v>
      </c>
      <c r="G171" s="16">
        <v>60101080</v>
      </c>
      <c r="H171" s="14" t="s">
        <v>446</v>
      </c>
      <c r="I171" s="14" t="s">
        <v>379</v>
      </c>
      <c r="J171" s="15">
        <v>60108010</v>
      </c>
      <c r="K171" s="14" t="s">
        <v>449</v>
      </c>
      <c r="L171" s="2">
        <v>161299</v>
      </c>
      <c r="M171" s="14" t="s">
        <v>449</v>
      </c>
      <c r="N171" s="15">
        <v>60108010</v>
      </c>
    </row>
    <row r="172" spans="1:14" s="2" customFormat="1" x14ac:dyDescent="0.25">
      <c r="A172" s="14" t="s">
        <v>713</v>
      </c>
      <c r="B172" s="14">
        <v>10170</v>
      </c>
      <c r="C172" s="14" t="s">
        <v>443</v>
      </c>
      <c r="D172" s="14" t="s">
        <v>444</v>
      </c>
      <c r="E172" s="14" t="s">
        <v>445</v>
      </c>
      <c r="F172" s="14" t="s">
        <v>379</v>
      </c>
      <c r="G172" s="16">
        <v>60101060</v>
      </c>
      <c r="H172" s="14" t="s">
        <v>647</v>
      </c>
      <c r="I172" s="14" t="s">
        <v>379</v>
      </c>
      <c r="J172" s="15">
        <v>60106020</v>
      </c>
      <c r="K172" s="14" t="s">
        <v>699</v>
      </c>
      <c r="L172" s="2">
        <v>8814</v>
      </c>
      <c r="M172" s="14" t="s">
        <v>699</v>
      </c>
      <c r="N172" s="15">
        <v>60106020</v>
      </c>
    </row>
    <row r="173" spans="1:14" s="2" customFormat="1" x14ac:dyDescent="0.25">
      <c r="A173" s="14" t="s">
        <v>714</v>
      </c>
      <c r="B173" s="14">
        <v>26561</v>
      </c>
      <c r="C173" s="14" t="s">
        <v>443</v>
      </c>
      <c r="D173" s="14" t="s">
        <v>444</v>
      </c>
      <c r="E173" s="14" t="s">
        <v>445</v>
      </c>
      <c r="F173" s="14" t="s">
        <v>379</v>
      </c>
      <c r="G173" s="16">
        <v>60101080</v>
      </c>
      <c r="H173" s="14" t="s">
        <v>446</v>
      </c>
      <c r="I173" s="14" t="s">
        <v>379</v>
      </c>
      <c r="J173" s="15">
        <v>60108030</v>
      </c>
      <c r="K173" s="14" t="s">
        <v>447</v>
      </c>
      <c r="L173" s="2">
        <v>3397</v>
      </c>
      <c r="M173" s="14" t="s">
        <v>447</v>
      </c>
      <c r="N173" s="15">
        <v>60108030</v>
      </c>
    </row>
    <row r="174" spans="1:14" s="2" customFormat="1" x14ac:dyDescent="0.25">
      <c r="A174" s="14" t="s">
        <v>715</v>
      </c>
      <c r="B174" s="14">
        <v>747173</v>
      </c>
      <c r="C174" s="14" t="s">
        <v>443</v>
      </c>
      <c r="D174" s="14" t="s">
        <v>453</v>
      </c>
      <c r="E174" s="14" t="s">
        <v>454</v>
      </c>
      <c r="F174" s="14" t="s">
        <v>306</v>
      </c>
      <c r="G174" s="16">
        <v>45102020</v>
      </c>
      <c r="H174" s="14" t="s">
        <v>639</v>
      </c>
      <c r="I174" s="14" t="s">
        <v>65</v>
      </c>
      <c r="J174" s="15">
        <v>20202030</v>
      </c>
      <c r="K174" s="14" t="s">
        <v>639</v>
      </c>
      <c r="L174" s="2">
        <v>183447</v>
      </c>
      <c r="M174" s="14" t="s">
        <v>639</v>
      </c>
      <c r="N174" s="15">
        <v>20202030</v>
      </c>
    </row>
    <row r="175" spans="1:14" s="2" customFormat="1" x14ac:dyDescent="0.25">
      <c r="A175" s="14" t="s">
        <v>716</v>
      </c>
      <c r="B175" s="14">
        <v>15694</v>
      </c>
      <c r="C175" s="14" t="s">
        <v>443</v>
      </c>
      <c r="D175" s="14" t="s">
        <v>444</v>
      </c>
      <c r="E175" s="14" t="s">
        <v>445</v>
      </c>
      <c r="F175" s="14" t="s">
        <v>379</v>
      </c>
      <c r="G175" s="16">
        <v>60101080</v>
      </c>
      <c r="H175" s="14" t="s">
        <v>446</v>
      </c>
      <c r="I175" s="14" t="s">
        <v>379</v>
      </c>
      <c r="J175" s="15">
        <v>60108010</v>
      </c>
      <c r="K175" s="14" t="s">
        <v>449</v>
      </c>
      <c r="L175" s="2">
        <v>7519</v>
      </c>
      <c r="M175" s="14" t="s">
        <v>449</v>
      </c>
      <c r="N175" s="15">
        <v>60108010</v>
      </c>
    </row>
    <row r="176" spans="1:14" s="2" customFormat="1" x14ac:dyDescent="0.25">
      <c r="A176" s="14" t="s">
        <v>717</v>
      </c>
      <c r="B176" s="14">
        <v>51008</v>
      </c>
      <c r="C176" s="14" t="s">
        <v>443</v>
      </c>
      <c r="D176" s="14" t="s">
        <v>444</v>
      </c>
      <c r="E176" s="14" t="s">
        <v>445</v>
      </c>
      <c r="F176" s="14" t="s">
        <v>306</v>
      </c>
      <c r="G176" s="16">
        <v>45102020</v>
      </c>
      <c r="H176" s="14" t="s">
        <v>639</v>
      </c>
      <c r="I176" s="14" t="s">
        <v>260</v>
      </c>
      <c r="J176" s="15">
        <v>40201060</v>
      </c>
      <c r="K176" s="14" t="s">
        <v>640</v>
      </c>
      <c r="L176" s="2">
        <v>50734</v>
      </c>
      <c r="M176" s="14" t="s">
        <v>640</v>
      </c>
      <c r="N176" s="15">
        <v>40201060</v>
      </c>
    </row>
    <row r="177" spans="1:14" s="2" customFormat="1" x14ac:dyDescent="0.25">
      <c r="A177" s="14" t="s">
        <v>718</v>
      </c>
      <c r="B177" s="14">
        <v>5854</v>
      </c>
      <c r="C177" s="14" t="s">
        <v>496</v>
      </c>
      <c r="D177" s="14" t="s">
        <v>497</v>
      </c>
      <c r="E177" s="14" t="s">
        <v>498</v>
      </c>
      <c r="F177" s="14" t="s">
        <v>205</v>
      </c>
      <c r="G177" s="16">
        <v>30101040</v>
      </c>
      <c r="H177" s="14" t="s">
        <v>673</v>
      </c>
      <c r="I177" s="14" t="s">
        <v>205</v>
      </c>
      <c r="J177" s="15">
        <v>30101040</v>
      </c>
      <c r="K177" s="14" t="s">
        <v>478</v>
      </c>
      <c r="L177" s="2">
        <v>21731</v>
      </c>
      <c r="M177" s="14" t="s">
        <v>478</v>
      </c>
      <c r="N177" s="15">
        <v>30101040</v>
      </c>
    </row>
    <row r="178" spans="1:14" s="2" customFormat="1" x14ac:dyDescent="0.25">
      <c r="A178" s="14" t="s">
        <v>719</v>
      </c>
      <c r="B178" s="14">
        <v>24945</v>
      </c>
      <c r="C178" s="14" t="s">
        <v>443</v>
      </c>
      <c r="D178" s="14" t="s">
        <v>444</v>
      </c>
      <c r="E178" s="14" t="s">
        <v>445</v>
      </c>
      <c r="F178" s="14" t="s">
        <v>379</v>
      </c>
      <c r="G178" s="16">
        <v>60101080</v>
      </c>
      <c r="H178" s="14" t="s">
        <v>446</v>
      </c>
      <c r="I178" s="14" t="s">
        <v>379</v>
      </c>
      <c r="J178" s="15">
        <v>60108010</v>
      </c>
      <c r="K178" s="14" t="s">
        <v>449</v>
      </c>
      <c r="L178" s="2">
        <v>4627</v>
      </c>
      <c r="M178" s="14" t="s">
        <v>449</v>
      </c>
      <c r="N178" s="15">
        <v>60108010</v>
      </c>
    </row>
    <row r="179" spans="1:14" s="2" customFormat="1" x14ac:dyDescent="0.25">
      <c r="A179" s="14" t="s">
        <v>720</v>
      </c>
      <c r="B179" s="14">
        <v>814727</v>
      </c>
      <c r="C179" s="14" t="s">
        <v>443</v>
      </c>
      <c r="D179" s="14" t="s">
        <v>453</v>
      </c>
      <c r="E179" s="14" t="s">
        <v>454</v>
      </c>
      <c r="F179" s="14" t="s">
        <v>260</v>
      </c>
      <c r="G179" s="16">
        <v>40102010</v>
      </c>
      <c r="H179" s="14" t="s">
        <v>643</v>
      </c>
      <c r="I179" s="14" t="s">
        <v>260</v>
      </c>
      <c r="J179" s="15">
        <v>40101015</v>
      </c>
      <c r="K179" s="14" t="s">
        <v>721</v>
      </c>
      <c r="L179" s="2">
        <v>270757</v>
      </c>
      <c r="M179" s="14" t="s">
        <v>721</v>
      </c>
      <c r="N179" s="15">
        <v>40101015</v>
      </c>
    </row>
    <row r="180" spans="1:14" s="2" customFormat="1" x14ac:dyDescent="0.25">
      <c r="A180" s="14" t="s">
        <v>722</v>
      </c>
      <c r="B180" s="14">
        <v>14442</v>
      </c>
      <c r="C180" s="14" t="s">
        <v>460</v>
      </c>
      <c r="D180" s="14" t="s">
        <v>461</v>
      </c>
      <c r="E180" s="14" t="s">
        <v>462</v>
      </c>
      <c r="F180" s="14" t="s">
        <v>306</v>
      </c>
      <c r="G180" s="16">
        <v>45102020</v>
      </c>
      <c r="H180" s="14" t="s">
        <v>639</v>
      </c>
      <c r="I180" s="14" t="s">
        <v>65</v>
      </c>
      <c r="J180" s="15">
        <v>20202030</v>
      </c>
      <c r="K180" s="14" t="s">
        <v>639</v>
      </c>
      <c r="L180" s="2">
        <v>22226</v>
      </c>
      <c r="M180" s="14" t="s">
        <v>639</v>
      </c>
      <c r="N180" s="15">
        <v>20202030</v>
      </c>
    </row>
    <row r="181" spans="1:14" s="2" customFormat="1" x14ac:dyDescent="0.25">
      <c r="A181" s="14" t="s">
        <v>723</v>
      </c>
      <c r="B181" s="14">
        <v>44520</v>
      </c>
      <c r="C181" s="14" t="s">
        <v>443</v>
      </c>
      <c r="D181" s="14" t="s">
        <v>453</v>
      </c>
      <c r="E181" s="14" t="s">
        <v>454</v>
      </c>
      <c r="F181" s="14" t="s">
        <v>260</v>
      </c>
      <c r="G181" s="16">
        <v>40102010</v>
      </c>
      <c r="H181" s="14" t="s">
        <v>643</v>
      </c>
      <c r="I181" s="14" t="s">
        <v>260</v>
      </c>
      <c r="J181" s="15">
        <v>40201050</v>
      </c>
      <c r="K181" s="14" t="s">
        <v>644</v>
      </c>
      <c r="L181" s="2">
        <v>14636</v>
      </c>
      <c r="M181" s="14" t="s">
        <v>644</v>
      </c>
      <c r="N181" s="15">
        <v>40201050</v>
      </c>
    </row>
    <row r="182" spans="1:14" s="2" customFormat="1" x14ac:dyDescent="0.25">
      <c r="A182" s="14" t="s">
        <v>724</v>
      </c>
      <c r="B182" s="14">
        <v>359772</v>
      </c>
      <c r="C182" s="14" t="s">
        <v>443</v>
      </c>
      <c r="D182" s="14" t="s">
        <v>453</v>
      </c>
      <c r="E182" s="14" t="s">
        <v>454</v>
      </c>
      <c r="F182" s="14" t="s">
        <v>306</v>
      </c>
      <c r="G182" s="16">
        <v>45102020</v>
      </c>
      <c r="H182" s="14" t="s">
        <v>639</v>
      </c>
      <c r="I182" s="14" t="s">
        <v>260</v>
      </c>
      <c r="J182" s="15">
        <v>40201060</v>
      </c>
      <c r="K182" s="14" t="s">
        <v>640</v>
      </c>
      <c r="L182" s="2">
        <v>146004</v>
      </c>
      <c r="M182" s="14" t="s">
        <v>640</v>
      </c>
      <c r="N182" s="15">
        <v>40201060</v>
      </c>
    </row>
    <row r="183" spans="1:14" s="2" customFormat="1" x14ac:dyDescent="0.25">
      <c r="A183" s="14" t="s">
        <v>725</v>
      </c>
      <c r="B183" s="14">
        <v>327842</v>
      </c>
      <c r="C183" s="14" t="s">
        <v>443</v>
      </c>
      <c r="D183" s="14" t="s">
        <v>444</v>
      </c>
      <c r="E183" s="14" t="s">
        <v>445</v>
      </c>
      <c r="F183" s="14" t="s">
        <v>379</v>
      </c>
      <c r="G183" s="16">
        <v>60101060</v>
      </c>
      <c r="H183" s="14" t="s">
        <v>647</v>
      </c>
      <c r="I183" s="14" t="s">
        <v>379</v>
      </c>
      <c r="J183" s="15">
        <v>60106020</v>
      </c>
      <c r="K183" s="14" t="s">
        <v>699</v>
      </c>
      <c r="L183" s="2">
        <v>138544</v>
      </c>
      <c r="M183" s="14" t="s">
        <v>699</v>
      </c>
      <c r="N183" s="15">
        <v>60106020</v>
      </c>
    </row>
    <row r="184" spans="1:14" s="2" customFormat="1" x14ac:dyDescent="0.25">
      <c r="A184" s="14" t="s">
        <v>726</v>
      </c>
      <c r="B184" s="14">
        <v>10196</v>
      </c>
      <c r="C184" s="14" t="s">
        <v>443</v>
      </c>
      <c r="D184" s="14" t="s">
        <v>444</v>
      </c>
      <c r="E184" s="14" t="s">
        <v>445</v>
      </c>
      <c r="F184" s="14" t="s">
        <v>379</v>
      </c>
      <c r="G184" s="16">
        <v>60101060</v>
      </c>
      <c r="H184" s="14" t="s">
        <v>647</v>
      </c>
      <c r="I184" s="14" t="s">
        <v>379</v>
      </c>
      <c r="J184" s="15">
        <v>60106010</v>
      </c>
      <c r="K184" s="14" t="s">
        <v>648</v>
      </c>
      <c r="L184" s="2">
        <v>9368</v>
      </c>
      <c r="M184" s="14" t="s">
        <v>648</v>
      </c>
      <c r="N184" s="15">
        <v>60106010</v>
      </c>
    </row>
    <row r="185" spans="1:14" s="2" customFormat="1" x14ac:dyDescent="0.25">
      <c r="A185" s="14" t="s">
        <v>727</v>
      </c>
      <c r="B185" s="14">
        <v>41613</v>
      </c>
      <c r="C185" s="14" t="s">
        <v>480</v>
      </c>
      <c r="D185" s="14" t="s">
        <v>481</v>
      </c>
      <c r="E185" s="14" t="s">
        <v>482</v>
      </c>
      <c r="F185" s="14" t="s">
        <v>306</v>
      </c>
      <c r="G185" s="16">
        <v>45102020</v>
      </c>
      <c r="H185" s="14" t="s">
        <v>639</v>
      </c>
      <c r="I185" s="14" t="s">
        <v>260</v>
      </c>
      <c r="J185" s="15">
        <v>40201060</v>
      </c>
      <c r="K185" s="14" t="s">
        <v>640</v>
      </c>
      <c r="L185" s="2">
        <v>5871</v>
      </c>
      <c r="M185" s="14" t="s">
        <v>640</v>
      </c>
      <c r="N185" s="15">
        <v>40201060</v>
      </c>
    </row>
    <row r="186" spans="1:14" s="2" customFormat="1" x14ac:dyDescent="0.25">
      <c r="A186" s="14" t="s">
        <v>728</v>
      </c>
      <c r="B186" s="14">
        <v>42886</v>
      </c>
      <c r="C186" s="14" t="s">
        <v>480</v>
      </c>
      <c r="D186" s="14" t="s">
        <v>481</v>
      </c>
      <c r="E186" s="14" t="s">
        <v>482</v>
      </c>
      <c r="F186" s="14" t="s">
        <v>379</v>
      </c>
      <c r="G186" s="16">
        <v>60101060</v>
      </c>
      <c r="H186" s="14" t="s">
        <v>647</v>
      </c>
      <c r="I186" s="14" t="s">
        <v>379</v>
      </c>
      <c r="J186" s="15">
        <v>60106010</v>
      </c>
      <c r="K186" s="14" t="s">
        <v>648</v>
      </c>
      <c r="L186" s="2">
        <v>15350</v>
      </c>
      <c r="M186" s="14" t="s">
        <v>648</v>
      </c>
      <c r="N186" s="15">
        <v>60106010</v>
      </c>
    </row>
    <row r="187" spans="1:14" s="2" customFormat="1" x14ac:dyDescent="0.25">
      <c r="A187" s="14" t="s">
        <v>729</v>
      </c>
      <c r="B187" s="14">
        <v>462547</v>
      </c>
      <c r="C187" s="14" t="s">
        <v>549</v>
      </c>
      <c r="D187" s="14" t="s">
        <v>550</v>
      </c>
      <c r="E187" s="14" t="s">
        <v>551</v>
      </c>
      <c r="F187" s="14" t="s">
        <v>306</v>
      </c>
      <c r="G187" s="16">
        <v>45102020</v>
      </c>
      <c r="H187" s="14" t="s">
        <v>639</v>
      </c>
      <c r="I187" s="14" t="s">
        <v>260</v>
      </c>
      <c r="J187" s="15">
        <v>40201060</v>
      </c>
      <c r="K187" s="14" t="s">
        <v>640</v>
      </c>
      <c r="L187" s="2">
        <v>150489</v>
      </c>
      <c r="M187" s="14" t="s">
        <v>640</v>
      </c>
      <c r="N187" s="15">
        <v>40201060</v>
      </c>
    </row>
    <row r="188" spans="1:14" s="2" customFormat="1" x14ac:dyDescent="0.25">
      <c r="A188" s="14" t="s">
        <v>730</v>
      </c>
      <c r="B188" s="14">
        <v>226174</v>
      </c>
      <c r="C188" s="14" t="s">
        <v>549</v>
      </c>
      <c r="D188" s="14" t="s">
        <v>550</v>
      </c>
      <c r="E188" s="14" t="s">
        <v>551</v>
      </c>
      <c r="F188" s="14" t="s">
        <v>306</v>
      </c>
      <c r="G188" s="16">
        <v>45102020</v>
      </c>
      <c r="H188" s="14" t="s">
        <v>639</v>
      </c>
      <c r="I188" s="14" t="s">
        <v>260</v>
      </c>
      <c r="J188" s="15">
        <v>40201060</v>
      </c>
      <c r="K188" s="14" t="s">
        <v>640</v>
      </c>
      <c r="L188" s="2">
        <v>118885</v>
      </c>
      <c r="M188" s="14" t="s">
        <v>640</v>
      </c>
      <c r="N188" s="15">
        <v>40201060</v>
      </c>
    </row>
    <row r="189" spans="1:14" s="2" customFormat="1" x14ac:dyDescent="0.25">
      <c r="A189" s="14" t="s">
        <v>731</v>
      </c>
      <c r="B189" s="14">
        <v>25063</v>
      </c>
      <c r="C189" s="14" t="s">
        <v>443</v>
      </c>
      <c r="D189" s="14" t="s">
        <v>453</v>
      </c>
      <c r="E189" s="14" t="s">
        <v>454</v>
      </c>
      <c r="F189" s="14" t="s">
        <v>205</v>
      </c>
      <c r="G189" s="16">
        <v>30101040</v>
      </c>
      <c r="H189" s="14" t="s">
        <v>673</v>
      </c>
      <c r="I189" s="14" t="s">
        <v>205</v>
      </c>
      <c r="J189" s="15">
        <v>30101040</v>
      </c>
      <c r="K189" s="14" t="s">
        <v>478</v>
      </c>
      <c r="L189" s="2">
        <v>11911</v>
      </c>
      <c r="M189" s="14" t="s">
        <v>478</v>
      </c>
      <c r="N189" s="15">
        <v>30101040</v>
      </c>
    </row>
    <row r="190" spans="1:14" s="2" customFormat="1" x14ac:dyDescent="0.25">
      <c r="A190" s="14" t="s">
        <v>732</v>
      </c>
      <c r="B190" s="14">
        <v>327894</v>
      </c>
      <c r="C190" s="14" t="s">
        <v>443</v>
      </c>
      <c r="D190" s="14" t="s">
        <v>444</v>
      </c>
      <c r="E190" s="14" t="s">
        <v>445</v>
      </c>
      <c r="F190" s="14" t="s">
        <v>379</v>
      </c>
      <c r="G190" s="16">
        <v>60101060</v>
      </c>
      <c r="H190" s="14" t="s">
        <v>647</v>
      </c>
      <c r="I190" s="14" t="s">
        <v>379</v>
      </c>
      <c r="J190" s="15">
        <v>60106010</v>
      </c>
      <c r="K190" s="14" t="s">
        <v>648</v>
      </c>
      <c r="L190" s="2">
        <v>138584</v>
      </c>
      <c r="M190" s="14" t="s">
        <v>648</v>
      </c>
      <c r="N190" s="15">
        <v>60106010</v>
      </c>
    </row>
    <row r="191" spans="1:14" s="2" customFormat="1" x14ac:dyDescent="0.25">
      <c r="A191" s="14" t="s">
        <v>733</v>
      </c>
      <c r="B191" s="14">
        <v>41201</v>
      </c>
      <c r="C191" s="14" t="s">
        <v>443</v>
      </c>
      <c r="D191" s="14" t="s">
        <v>444</v>
      </c>
      <c r="E191" s="14" t="s">
        <v>445</v>
      </c>
      <c r="F191" s="14" t="s">
        <v>379</v>
      </c>
      <c r="G191" s="16">
        <v>60101080</v>
      </c>
      <c r="H191" s="14" t="s">
        <v>446</v>
      </c>
      <c r="I191" s="14" t="s">
        <v>379</v>
      </c>
      <c r="J191" s="15">
        <v>60108020</v>
      </c>
      <c r="K191" s="14" t="s">
        <v>451</v>
      </c>
      <c r="L191" s="2">
        <v>15732</v>
      </c>
      <c r="M191" s="14" t="s">
        <v>451</v>
      </c>
      <c r="N191" s="15">
        <v>60108020</v>
      </c>
    </row>
    <row r="192" spans="1:14" s="2" customFormat="1" x14ac:dyDescent="0.25">
      <c r="A192" s="14" t="s">
        <v>734</v>
      </c>
      <c r="B192" s="14">
        <v>20073</v>
      </c>
      <c r="C192" s="14" t="s">
        <v>443</v>
      </c>
      <c r="D192" s="14" t="s">
        <v>453</v>
      </c>
      <c r="E192" s="14" t="s">
        <v>454</v>
      </c>
      <c r="F192" s="14" t="s">
        <v>306</v>
      </c>
      <c r="G192" s="16">
        <v>45102020</v>
      </c>
      <c r="H192" s="14" t="s">
        <v>639</v>
      </c>
      <c r="I192" s="14" t="s">
        <v>260</v>
      </c>
      <c r="J192" s="15">
        <v>40201060</v>
      </c>
      <c r="K192" s="14" t="s">
        <v>640</v>
      </c>
      <c r="L192" s="2">
        <v>4726</v>
      </c>
      <c r="M192" s="14" t="s">
        <v>640</v>
      </c>
      <c r="N192" s="15">
        <v>40201060</v>
      </c>
    </row>
    <row r="193" spans="1:14" s="2" customFormat="1" x14ac:dyDescent="0.25">
      <c r="A193" s="14" t="s">
        <v>735</v>
      </c>
      <c r="B193" s="14">
        <v>345689</v>
      </c>
      <c r="C193" s="14" t="s">
        <v>460</v>
      </c>
      <c r="D193" s="14" t="s">
        <v>461</v>
      </c>
      <c r="E193" s="14" t="s">
        <v>462</v>
      </c>
      <c r="F193" s="14" t="s">
        <v>379</v>
      </c>
      <c r="G193" s="16">
        <v>60101080</v>
      </c>
      <c r="H193" s="14" t="s">
        <v>446</v>
      </c>
      <c r="I193" s="14" t="s">
        <v>379</v>
      </c>
      <c r="J193" s="15">
        <v>60108020</v>
      </c>
      <c r="K193" s="14" t="s">
        <v>451</v>
      </c>
      <c r="L193" s="2">
        <v>139668</v>
      </c>
      <c r="M193" s="14" t="s">
        <v>451</v>
      </c>
      <c r="N193" s="15">
        <v>60108020</v>
      </c>
    </row>
    <row r="194" spans="1:14" s="2" customFormat="1" x14ac:dyDescent="0.25">
      <c r="A194" s="14" t="s">
        <v>736</v>
      </c>
      <c r="B194" s="14">
        <v>9928</v>
      </c>
      <c r="C194" s="14" t="s">
        <v>443</v>
      </c>
      <c r="D194" s="14" t="s">
        <v>444</v>
      </c>
      <c r="E194" s="14" t="s">
        <v>445</v>
      </c>
      <c r="F194" s="14" t="s">
        <v>379</v>
      </c>
      <c r="G194" s="16">
        <v>60101060</v>
      </c>
      <c r="H194" s="14" t="s">
        <v>647</v>
      </c>
      <c r="I194" s="14" t="s">
        <v>379</v>
      </c>
      <c r="J194" s="15">
        <v>60106010</v>
      </c>
      <c r="K194" s="14" t="s">
        <v>648</v>
      </c>
      <c r="L194" s="2">
        <v>1992</v>
      </c>
      <c r="M194" s="14" t="s">
        <v>648</v>
      </c>
      <c r="N194" s="15">
        <v>60106010</v>
      </c>
    </row>
    <row r="195" spans="1:14" s="2" customFormat="1" x14ac:dyDescent="0.25">
      <c r="A195" s="14" t="s">
        <v>737</v>
      </c>
      <c r="B195" s="14">
        <v>16076</v>
      </c>
      <c r="C195" s="14" t="s">
        <v>443</v>
      </c>
      <c r="D195" s="14" t="s">
        <v>453</v>
      </c>
      <c r="E195" s="14" t="s">
        <v>454</v>
      </c>
      <c r="F195" s="14" t="s">
        <v>260</v>
      </c>
      <c r="G195" s="16">
        <v>40102010</v>
      </c>
      <c r="H195" s="14" t="s">
        <v>643</v>
      </c>
      <c r="I195" s="14" t="s">
        <v>260</v>
      </c>
      <c r="J195" s="15">
        <v>40101015</v>
      </c>
      <c r="K195" s="14" t="s">
        <v>721</v>
      </c>
      <c r="L195" s="2">
        <v>16161</v>
      </c>
      <c r="M195" s="14" t="s">
        <v>721</v>
      </c>
      <c r="N195" s="15">
        <v>40101015</v>
      </c>
    </row>
    <row r="196" spans="1:14" s="2" customFormat="1" x14ac:dyDescent="0.25">
      <c r="A196" s="14" t="s">
        <v>738</v>
      </c>
      <c r="B196" s="14">
        <v>41585</v>
      </c>
      <c r="C196" s="14" t="s">
        <v>443</v>
      </c>
      <c r="D196" s="14" t="s">
        <v>444</v>
      </c>
      <c r="E196" s="14" t="s">
        <v>445</v>
      </c>
      <c r="F196" s="14" t="s">
        <v>260</v>
      </c>
      <c r="G196" s="16">
        <v>40102010</v>
      </c>
      <c r="H196" s="14" t="s">
        <v>643</v>
      </c>
      <c r="I196" s="14" t="s">
        <v>260</v>
      </c>
      <c r="J196" s="15">
        <v>40101015</v>
      </c>
      <c r="K196" s="14" t="s">
        <v>721</v>
      </c>
      <c r="L196" s="2">
        <v>1195</v>
      </c>
      <c r="M196" s="14" t="s">
        <v>721</v>
      </c>
      <c r="N196" s="15">
        <v>40101015</v>
      </c>
    </row>
    <row r="197" spans="1:14" s="2" customFormat="1" x14ac:dyDescent="0.25">
      <c r="A197" s="14" t="s">
        <v>739</v>
      </c>
      <c r="B197" s="14">
        <v>575642</v>
      </c>
      <c r="C197" s="14" t="s">
        <v>443</v>
      </c>
      <c r="D197" s="14" t="s">
        <v>453</v>
      </c>
      <c r="E197" s="14" t="s">
        <v>454</v>
      </c>
      <c r="F197" s="14" t="s">
        <v>260</v>
      </c>
      <c r="G197" s="16">
        <v>40102010</v>
      </c>
      <c r="H197" s="14" t="s">
        <v>643</v>
      </c>
      <c r="I197" s="14" t="s">
        <v>260</v>
      </c>
      <c r="J197" s="15">
        <v>40201050</v>
      </c>
      <c r="K197" s="14" t="s">
        <v>644</v>
      </c>
      <c r="L197" s="2">
        <v>160854</v>
      </c>
      <c r="M197" s="14" t="s">
        <v>644</v>
      </c>
      <c r="N197" s="15">
        <v>40201050</v>
      </c>
    </row>
    <row r="198" spans="1:14" s="2" customFormat="1" x14ac:dyDescent="0.25">
      <c r="A198" s="14" t="s">
        <v>740</v>
      </c>
      <c r="B198" s="14">
        <v>354232</v>
      </c>
      <c r="C198" s="14" t="s">
        <v>443</v>
      </c>
      <c r="D198" s="14" t="s">
        <v>453</v>
      </c>
      <c r="E198" s="14" t="s">
        <v>454</v>
      </c>
      <c r="F198" s="14" t="s">
        <v>379</v>
      </c>
      <c r="G198" s="16">
        <v>60101080</v>
      </c>
      <c r="H198" s="14" t="s">
        <v>446</v>
      </c>
      <c r="I198" s="14" t="s">
        <v>379</v>
      </c>
      <c r="J198" s="15">
        <v>60108010</v>
      </c>
      <c r="K198" s="14" t="s">
        <v>449</v>
      </c>
      <c r="L198" s="2">
        <v>142154</v>
      </c>
      <c r="M198" s="14" t="s">
        <v>449</v>
      </c>
      <c r="N198" s="15">
        <v>60108010</v>
      </c>
    </row>
    <row r="199" spans="1:14" s="2" customFormat="1" x14ac:dyDescent="0.25">
      <c r="A199" s="14" t="s">
        <v>741</v>
      </c>
      <c r="B199" s="14">
        <v>10268</v>
      </c>
      <c r="C199" s="14" t="s">
        <v>443</v>
      </c>
      <c r="D199" s="14" t="s">
        <v>444</v>
      </c>
      <c r="E199" s="14" t="s">
        <v>445</v>
      </c>
      <c r="F199" s="14" t="s">
        <v>260</v>
      </c>
      <c r="G199" s="16">
        <v>40102010</v>
      </c>
      <c r="H199" s="14" t="s">
        <v>643</v>
      </c>
      <c r="I199" s="14" t="s">
        <v>260</v>
      </c>
      <c r="J199" s="15">
        <v>40101015</v>
      </c>
      <c r="K199" s="14" t="s">
        <v>721</v>
      </c>
      <c r="L199" s="2">
        <v>12194</v>
      </c>
      <c r="M199" s="14" t="s">
        <v>721</v>
      </c>
      <c r="N199" s="15">
        <v>40101015</v>
      </c>
    </row>
    <row r="200" spans="1:14" s="2" customFormat="1" x14ac:dyDescent="0.25">
      <c r="A200" s="14" t="s">
        <v>742</v>
      </c>
      <c r="B200" s="14">
        <v>267974</v>
      </c>
      <c r="C200" s="14" t="s">
        <v>443</v>
      </c>
      <c r="D200" s="14" t="s">
        <v>444</v>
      </c>
      <c r="E200" s="14" t="s">
        <v>445</v>
      </c>
      <c r="F200" s="14" t="s">
        <v>306</v>
      </c>
      <c r="G200" s="16">
        <v>45102020</v>
      </c>
      <c r="H200" s="14" t="s">
        <v>639</v>
      </c>
      <c r="I200" s="14" t="s">
        <v>260</v>
      </c>
      <c r="J200" s="15">
        <v>40201060</v>
      </c>
      <c r="K200" s="14" t="s">
        <v>640</v>
      </c>
      <c r="L200" s="2">
        <v>121261</v>
      </c>
      <c r="M200" s="14" t="s">
        <v>640</v>
      </c>
      <c r="N200" s="15">
        <v>40201060</v>
      </c>
    </row>
    <row r="201" spans="1:14" s="2" customFormat="1" x14ac:dyDescent="0.25">
      <c r="A201" s="14" t="s">
        <v>743</v>
      </c>
      <c r="B201" s="14">
        <v>743851</v>
      </c>
      <c r="C201" s="14" t="s">
        <v>443</v>
      </c>
      <c r="D201" s="14" t="s">
        <v>444</v>
      </c>
      <c r="E201" s="14" t="s">
        <v>445</v>
      </c>
      <c r="F201" s="14" t="s">
        <v>379</v>
      </c>
      <c r="G201" s="16">
        <v>60101060</v>
      </c>
      <c r="H201" s="14" t="s">
        <v>647</v>
      </c>
      <c r="I201" s="14" t="s">
        <v>379</v>
      </c>
      <c r="J201" s="15">
        <v>60106020</v>
      </c>
      <c r="K201" s="14" t="s">
        <v>699</v>
      </c>
      <c r="L201" s="2">
        <v>181446</v>
      </c>
      <c r="M201" s="14" t="s">
        <v>699</v>
      </c>
      <c r="N201" s="15">
        <v>60106020</v>
      </c>
    </row>
    <row r="202" spans="1:14" s="2" customFormat="1" x14ac:dyDescent="0.25">
      <c r="A202" s="14" t="s">
        <v>744</v>
      </c>
      <c r="B202" s="14">
        <v>312724</v>
      </c>
      <c r="C202" s="14" t="s">
        <v>745</v>
      </c>
      <c r="D202" s="14" t="s">
        <v>746</v>
      </c>
      <c r="E202" s="14" t="s">
        <v>747</v>
      </c>
      <c r="F202" s="14" t="s">
        <v>205</v>
      </c>
      <c r="G202" s="16">
        <v>30101040</v>
      </c>
      <c r="H202" s="14" t="s">
        <v>673</v>
      </c>
      <c r="I202" s="14" t="s">
        <v>205</v>
      </c>
      <c r="J202" s="15">
        <v>30101040</v>
      </c>
      <c r="K202" s="14" t="s">
        <v>478</v>
      </c>
      <c r="L202" s="2">
        <v>136798</v>
      </c>
      <c r="M202" s="14" t="s">
        <v>478</v>
      </c>
      <c r="N202" s="15">
        <v>30101040</v>
      </c>
    </row>
    <row r="203" spans="1:14" s="2" customFormat="1" x14ac:dyDescent="0.25">
      <c r="A203" s="14" t="s">
        <v>748</v>
      </c>
      <c r="B203" s="14">
        <v>22566</v>
      </c>
      <c r="C203" s="14" t="s">
        <v>443</v>
      </c>
      <c r="D203" s="14" t="s">
        <v>444</v>
      </c>
      <c r="E203" s="14" t="s">
        <v>445</v>
      </c>
      <c r="F203" s="14" t="s">
        <v>306</v>
      </c>
      <c r="G203" s="16">
        <v>45102020</v>
      </c>
      <c r="H203" s="14" t="s">
        <v>639</v>
      </c>
      <c r="I203" s="14" t="s">
        <v>65</v>
      </c>
      <c r="J203" s="15">
        <v>20202030</v>
      </c>
      <c r="K203" s="14" t="s">
        <v>639</v>
      </c>
      <c r="L203" s="2">
        <v>8976</v>
      </c>
      <c r="M203" s="14" t="s">
        <v>639</v>
      </c>
      <c r="N203" s="15">
        <v>20202030</v>
      </c>
    </row>
    <row r="204" spans="1:14" s="2" customFormat="1" x14ac:dyDescent="0.25">
      <c r="A204" s="14" t="s">
        <v>749</v>
      </c>
      <c r="B204" s="14">
        <v>4860</v>
      </c>
      <c r="C204" s="14" t="s">
        <v>443</v>
      </c>
      <c r="D204" s="14" t="s">
        <v>444</v>
      </c>
      <c r="E204" s="14" t="s">
        <v>445</v>
      </c>
      <c r="F204" s="14" t="s">
        <v>379</v>
      </c>
      <c r="G204" s="16">
        <v>60101080</v>
      </c>
      <c r="H204" s="14" t="s">
        <v>446</v>
      </c>
      <c r="I204" s="14" t="s">
        <v>379</v>
      </c>
      <c r="J204" s="15">
        <v>60108040</v>
      </c>
      <c r="K204" s="14" t="s">
        <v>455</v>
      </c>
      <c r="L204" s="2">
        <v>16500</v>
      </c>
      <c r="M204" s="14" t="s">
        <v>455</v>
      </c>
      <c r="N204" s="15">
        <v>60108040</v>
      </c>
    </row>
    <row r="205" spans="1:14" s="2" customFormat="1" x14ac:dyDescent="0.25">
      <c r="A205" s="14" t="s">
        <v>750</v>
      </c>
      <c r="B205" s="14">
        <v>44395</v>
      </c>
      <c r="C205" s="14" t="s">
        <v>466</v>
      </c>
      <c r="D205" s="14" t="s">
        <v>490</v>
      </c>
      <c r="E205" s="14" t="s">
        <v>491</v>
      </c>
      <c r="F205" s="14" t="s">
        <v>379</v>
      </c>
      <c r="G205" s="16">
        <v>60101080</v>
      </c>
      <c r="H205" s="14" t="s">
        <v>446</v>
      </c>
      <c r="I205" s="14" t="s">
        <v>379</v>
      </c>
      <c r="J205" s="15">
        <v>60108020</v>
      </c>
      <c r="K205" s="14" t="s">
        <v>451</v>
      </c>
      <c r="L205" s="2">
        <v>35675</v>
      </c>
      <c r="M205" s="14" t="s">
        <v>451</v>
      </c>
      <c r="N205" s="15">
        <v>60108020</v>
      </c>
    </row>
    <row r="206" spans="1:14" s="2" customFormat="1" x14ac:dyDescent="0.25">
      <c r="A206" s="14" t="s">
        <v>751</v>
      </c>
      <c r="B206" s="14">
        <v>65007</v>
      </c>
      <c r="C206" s="14" t="s">
        <v>584</v>
      </c>
      <c r="D206" s="14" t="s">
        <v>585</v>
      </c>
      <c r="E206" s="14" t="s">
        <v>586</v>
      </c>
      <c r="F206" s="14" t="s">
        <v>205</v>
      </c>
      <c r="G206" s="16">
        <v>30101040</v>
      </c>
      <c r="H206" s="14" t="s">
        <v>673</v>
      </c>
      <c r="I206" s="14" t="s">
        <v>205</v>
      </c>
      <c r="J206" s="15">
        <v>30101040</v>
      </c>
      <c r="K206" s="14" t="s">
        <v>478</v>
      </c>
      <c r="L206" s="2">
        <v>56894</v>
      </c>
      <c r="M206" s="14" t="s">
        <v>478</v>
      </c>
      <c r="N206" s="15">
        <v>30101040</v>
      </c>
    </row>
    <row r="207" spans="1:14" s="2" customFormat="1" x14ac:dyDescent="0.25">
      <c r="A207" s="14" t="s">
        <v>752</v>
      </c>
      <c r="B207" s="14">
        <v>30534</v>
      </c>
      <c r="C207" s="14" t="s">
        <v>466</v>
      </c>
      <c r="D207" s="14" t="s">
        <v>490</v>
      </c>
      <c r="E207" s="14" t="s">
        <v>491</v>
      </c>
      <c r="F207" s="14" t="s">
        <v>379</v>
      </c>
      <c r="G207" s="16">
        <v>60101060</v>
      </c>
      <c r="H207" s="14" t="s">
        <v>647</v>
      </c>
      <c r="I207" s="14" t="s">
        <v>379</v>
      </c>
      <c r="J207" s="15">
        <v>60106010</v>
      </c>
      <c r="K207" s="14" t="s">
        <v>648</v>
      </c>
      <c r="L207" s="2">
        <v>39867</v>
      </c>
      <c r="M207" s="14" t="s">
        <v>648</v>
      </c>
      <c r="N207" s="15">
        <v>60106010</v>
      </c>
    </row>
    <row r="208" spans="1:14" s="2" customFormat="1" x14ac:dyDescent="0.25">
      <c r="A208" s="14" t="s">
        <v>753</v>
      </c>
      <c r="B208" s="14">
        <v>758358</v>
      </c>
      <c r="C208" s="14" t="s">
        <v>474</v>
      </c>
      <c r="D208" s="14" t="s">
        <v>475</v>
      </c>
      <c r="E208" s="14" t="s">
        <v>476</v>
      </c>
      <c r="F208" s="14" t="s">
        <v>205</v>
      </c>
      <c r="G208" s="16">
        <v>30101040</v>
      </c>
      <c r="H208" s="14" t="s">
        <v>673</v>
      </c>
      <c r="I208" s="14" t="s">
        <v>205</v>
      </c>
      <c r="J208" s="15">
        <v>30101040</v>
      </c>
      <c r="K208" s="14" t="s">
        <v>478</v>
      </c>
      <c r="L208" s="2">
        <v>189731</v>
      </c>
      <c r="M208" s="14" t="s">
        <v>478</v>
      </c>
      <c r="N208" s="15">
        <v>30101040</v>
      </c>
    </row>
    <row r="209" spans="1:14" s="2" customFormat="1" x14ac:dyDescent="0.25">
      <c r="A209" s="14" t="s">
        <v>754</v>
      </c>
      <c r="B209" s="14">
        <v>41516</v>
      </c>
      <c r="C209" s="14" t="s">
        <v>443</v>
      </c>
      <c r="D209" s="14" t="s">
        <v>444</v>
      </c>
      <c r="E209" s="14" t="s">
        <v>445</v>
      </c>
      <c r="F209" s="14" t="s">
        <v>306</v>
      </c>
      <c r="G209" s="16">
        <v>45102020</v>
      </c>
      <c r="H209" s="14" t="s">
        <v>639</v>
      </c>
      <c r="I209" s="14" t="s">
        <v>260</v>
      </c>
      <c r="J209" s="15">
        <v>40201060</v>
      </c>
      <c r="K209" s="14" t="s">
        <v>640</v>
      </c>
      <c r="L209" s="2">
        <v>16795</v>
      </c>
      <c r="M209" s="14" t="s">
        <v>640</v>
      </c>
      <c r="N209" s="15">
        <v>40201060</v>
      </c>
    </row>
    <row r="210" spans="1:14" s="2" customFormat="1" x14ac:dyDescent="0.25">
      <c r="A210" s="14" t="s">
        <v>755</v>
      </c>
      <c r="B210" s="14">
        <v>322295</v>
      </c>
      <c r="C210" s="14" t="s">
        <v>443</v>
      </c>
      <c r="D210" s="14" t="s">
        <v>444</v>
      </c>
      <c r="E210" s="14" t="s">
        <v>445</v>
      </c>
      <c r="F210" s="14" t="s">
        <v>306</v>
      </c>
      <c r="G210" s="16">
        <v>45102020</v>
      </c>
      <c r="H210" s="14" t="s">
        <v>639</v>
      </c>
      <c r="I210" s="14" t="s">
        <v>260</v>
      </c>
      <c r="J210" s="15">
        <v>40201060</v>
      </c>
      <c r="K210" s="14" t="s">
        <v>640</v>
      </c>
      <c r="L210" s="2">
        <v>137630</v>
      </c>
      <c r="M210" s="14" t="s">
        <v>640</v>
      </c>
      <c r="N210" s="15">
        <v>40201060</v>
      </c>
    </row>
    <row r="211" spans="1:14" s="2" customFormat="1" x14ac:dyDescent="0.25">
      <c r="A211" s="14" t="s">
        <v>756</v>
      </c>
      <c r="B211" s="14">
        <v>278145</v>
      </c>
      <c r="C211" s="14" t="s">
        <v>493</v>
      </c>
      <c r="D211" s="14" t="s">
        <v>572</v>
      </c>
      <c r="E211" s="14" t="s">
        <v>573</v>
      </c>
      <c r="F211" s="14" t="s">
        <v>205</v>
      </c>
      <c r="G211" s="16">
        <v>30101040</v>
      </c>
      <c r="H211" s="14" t="s">
        <v>673</v>
      </c>
      <c r="I211" s="14" t="s">
        <v>205</v>
      </c>
      <c r="J211" s="15">
        <v>30101040</v>
      </c>
      <c r="K211" s="14" t="s">
        <v>478</v>
      </c>
      <c r="L211" s="2">
        <v>127229</v>
      </c>
      <c r="M211" s="14" t="s">
        <v>478</v>
      </c>
      <c r="N211" s="15">
        <v>30101040</v>
      </c>
    </row>
    <row r="212" spans="1:14" s="2" customFormat="1" x14ac:dyDescent="0.25">
      <c r="A212" s="14" t="s">
        <v>757</v>
      </c>
      <c r="B212" s="14">
        <v>4481</v>
      </c>
      <c r="C212" s="14" t="s">
        <v>443</v>
      </c>
      <c r="D212" s="14" t="s">
        <v>444</v>
      </c>
      <c r="E212" s="14" t="s">
        <v>445</v>
      </c>
      <c r="F212" s="14" t="s">
        <v>379</v>
      </c>
      <c r="G212" s="16">
        <v>60101080</v>
      </c>
      <c r="H212" s="14" t="s">
        <v>446</v>
      </c>
      <c r="I212" s="14" t="s">
        <v>379</v>
      </c>
      <c r="J212" s="15">
        <v>60108020</v>
      </c>
      <c r="K212" s="14" t="s">
        <v>451</v>
      </c>
      <c r="L212" s="2">
        <v>14369</v>
      </c>
      <c r="M212" s="14" t="s">
        <v>451</v>
      </c>
      <c r="N212" s="15">
        <v>60108020</v>
      </c>
    </row>
    <row r="213" spans="1:14" s="2" customFormat="1" x14ac:dyDescent="0.25">
      <c r="A213" s="14" t="s">
        <v>758</v>
      </c>
      <c r="B213" s="14">
        <v>267975</v>
      </c>
      <c r="C213" s="14" t="s">
        <v>443</v>
      </c>
      <c r="D213" s="14" t="s">
        <v>444</v>
      </c>
      <c r="E213" s="14" t="s">
        <v>445</v>
      </c>
      <c r="F213" s="14" t="s">
        <v>260</v>
      </c>
      <c r="G213" s="16">
        <v>40102010</v>
      </c>
      <c r="H213" s="14" t="s">
        <v>643</v>
      </c>
      <c r="I213" s="14" t="s">
        <v>260</v>
      </c>
      <c r="J213" s="15">
        <v>40201050</v>
      </c>
      <c r="K213" s="14" t="s">
        <v>644</v>
      </c>
      <c r="L213" s="2">
        <v>121262</v>
      </c>
      <c r="M213" s="14" t="s">
        <v>644</v>
      </c>
      <c r="N213" s="15">
        <v>40201050</v>
      </c>
    </row>
    <row r="214" spans="1:14" s="2" customFormat="1" x14ac:dyDescent="0.25">
      <c r="A214" s="14" t="s">
        <v>759</v>
      </c>
      <c r="B214" s="14">
        <v>44277</v>
      </c>
      <c r="C214" s="14" t="s">
        <v>443</v>
      </c>
      <c r="D214" s="14" t="s">
        <v>453</v>
      </c>
      <c r="E214" s="14" t="s">
        <v>454</v>
      </c>
      <c r="F214" s="14" t="s">
        <v>306</v>
      </c>
      <c r="G214" s="16">
        <v>45102020</v>
      </c>
      <c r="H214" s="14" t="s">
        <v>639</v>
      </c>
      <c r="I214" s="14" t="s">
        <v>65</v>
      </c>
      <c r="J214" s="15">
        <v>20202030</v>
      </c>
      <c r="K214" s="14" t="s">
        <v>639</v>
      </c>
      <c r="L214" s="2">
        <v>4794</v>
      </c>
      <c r="M214" s="14" t="s">
        <v>639</v>
      </c>
      <c r="N214" s="15">
        <v>20202030</v>
      </c>
    </row>
    <row r="215" spans="1:14" s="2" customFormat="1" x14ac:dyDescent="0.25">
      <c r="A215" s="14" t="s">
        <v>760</v>
      </c>
      <c r="B215" s="14">
        <v>41015</v>
      </c>
      <c r="C215" s="14" t="s">
        <v>443</v>
      </c>
      <c r="D215" s="14" t="s">
        <v>444</v>
      </c>
      <c r="E215" s="14" t="s">
        <v>445</v>
      </c>
      <c r="F215" s="14" t="s">
        <v>379</v>
      </c>
      <c r="G215" s="16">
        <v>60101080</v>
      </c>
      <c r="H215" s="14" t="s">
        <v>446</v>
      </c>
      <c r="I215" s="14" t="s">
        <v>379</v>
      </c>
      <c r="J215" s="15">
        <v>60108020</v>
      </c>
      <c r="K215" s="14" t="s">
        <v>451</v>
      </c>
      <c r="L215" s="2">
        <v>4810</v>
      </c>
      <c r="M215" s="14" t="s">
        <v>451</v>
      </c>
      <c r="N215" s="15">
        <v>60108020</v>
      </c>
    </row>
    <row r="216" spans="1:14" s="2" customFormat="1" x14ac:dyDescent="0.25">
      <c r="A216" s="14" t="s">
        <v>761</v>
      </c>
      <c r="B216" s="14">
        <v>10985</v>
      </c>
      <c r="C216" s="14" t="s">
        <v>520</v>
      </c>
      <c r="D216" s="14" t="s">
        <v>521</v>
      </c>
      <c r="E216" s="14" t="s">
        <v>522</v>
      </c>
      <c r="F216" s="14" t="s">
        <v>205</v>
      </c>
      <c r="G216" s="16">
        <v>30101040</v>
      </c>
      <c r="H216" s="14" t="s">
        <v>673</v>
      </c>
      <c r="I216" s="14" t="s">
        <v>205</v>
      </c>
      <c r="J216" s="15">
        <v>30101040</v>
      </c>
      <c r="K216" s="14" t="s">
        <v>478</v>
      </c>
      <c r="L216" s="2">
        <v>19691</v>
      </c>
      <c r="M216" s="14" t="s">
        <v>478</v>
      </c>
      <c r="N216" s="15">
        <v>30101040</v>
      </c>
    </row>
    <row r="217" spans="1:14" s="2" customFormat="1" x14ac:dyDescent="0.25">
      <c r="A217" s="14" t="s">
        <v>762</v>
      </c>
      <c r="B217" s="14">
        <v>43730</v>
      </c>
      <c r="C217" s="14" t="s">
        <v>480</v>
      </c>
      <c r="D217" s="14" t="s">
        <v>481</v>
      </c>
      <c r="E217" s="14" t="s">
        <v>482</v>
      </c>
      <c r="F217" s="14" t="s">
        <v>379</v>
      </c>
      <c r="G217" s="16">
        <v>60101060</v>
      </c>
      <c r="H217" s="14" t="s">
        <v>647</v>
      </c>
      <c r="I217" s="14" t="s">
        <v>379</v>
      </c>
      <c r="J217" s="15">
        <v>60106010</v>
      </c>
      <c r="K217" s="14" t="s">
        <v>648</v>
      </c>
      <c r="L217" s="2">
        <v>5187</v>
      </c>
      <c r="M217" s="14" t="s">
        <v>648</v>
      </c>
      <c r="N217" s="15">
        <v>60106010</v>
      </c>
    </row>
    <row r="218" spans="1:14" s="2" customFormat="1" x14ac:dyDescent="0.25">
      <c r="A218" s="14" t="s">
        <v>763</v>
      </c>
      <c r="B218" s="14">
        <v>40872</v>
      </c>
      <c r="C218" s="14" t="s">
        <v>505</v>
      </c>
      <c r="D218" s="14" t="s">
        <v>506</v>
      </c>
      <c r="E218" s="14" t="s">
        <v>507</v>
      </c>
      <c r="F218" s="14" t="s">
        <v>205</v>
      </c>
      <c r="G218" s="16">
        <v>30101040</v>
      </c>
      <c r="H218" s="14" t="s">
        <v>673</v>
      </c>
      <c r="I218" s="14" t="s">
        <v>205</v>
      </c>
      <c r="J218" s="15">
        <v>30101040</v>
      </c>
      <c r="K218" s="14" t="s">
        <v>478</v>
      </c>
      <c r="L218" s="2">
        <v>21082</v>
      </c>
      <c r="M218" s="14" t="s">
        <v>478</v>
      </c>
      <c r="N218" s="15">
        <v>30101040</v>
      </c>
    </row>
    <row r="219" spans="1:14" s="2" customFormat="1" x14ac:dyDescent="0.25">
      <c r="A219" s="14" t="s">
        <v>764</v>
      </c>
      <c r="B219" s="14">
        <v>3781</v>
      </c>
      <c r="C219" s="14" t="s">
        <v>443</v>
      </c>
      <c r="D219" s="14" t="s">
        <v>453</v>
      </c>
      <c r="E219" s="14" t="s">
        <v>454</v>
      </c>
      <c r="F219" s="14" t="s">
        <v>306</v>
      </c>
      <c r="G219" s="16">
        <v>45102020</v>
      </c>
      <c r="H219" s="14" t="s">
        <v>639</v>
      </c>
      <c r="I219" s="14" t="s">
        <v>65</v>
      </c>
      <c r="J219" s="15">
        <v>20202010</v>
      </c>
      <c r="K219" s="14" t="s">
        <v>636</v>
      </c>
      <c r="L219" s="2">
        <v>11362</v>
      </c>
      <c r="M219" s="14" t="s">
        <v>636</v>
      </c>
      <c r="N219" s="15">
        <v>20202010</v>
      </c>
    </row>
    <row r="220" spans="1:14" s="2" customFormat="1" x14ac:dyDescent="0.25">
      <c r="A220" s="14" t="s">
        <v>765</v>
      </c>
      <c r="B220" s="14">
        <v>33850</v>
      </c>
      <c r="C220" s="14" t="s">
        <v>443</v>
      </c>
      <c r="D220" s="14" t="s">
        <v>444</v>
      </c>
      <c r="E220" s="14" t="s">
        <v>445</v>
      </c>
      <c r="F220" s="14" t="s">
        <v>306</v>
      </c>
      <c r="G220" s="16">
        <v>45102020</v>
      </c>
      <c r="H220" s="14" t="s">
        <v>639</v>
      </c>
      <c r="I220" s="14" t="s">
        <v>260</v>
      </c>
      <c r="J220" s="15">
        <v>40201060</v>
      </c>
      <c r="K220" s="14" t="s">
        <v>640</v>
      </c>
      <c r="L220" s="2">
        <v>5929</v>
      </c>
      <c r="M220" s="14" t="s">
        <v>640</v>
      </c>
      <c r="N220" s="15">
        <v>40201060</v>
      </c>
    </row>
    <row r="221" spans="1:14" s="2" customFormat="1" x14ac:dyDescent="0.25">
      <c r="A221" s="14" t="s">
        <v>766</v>
      </c>
      <c r="B221" s="14">
        <v>4689</v>
      </c>
      <c r="C221" s="14" t="s">
        <v>443</v>
      </c>
      <c r="D221" s="14" t="s">
        <v>453</v>
      </c>
      <c r="E221" s="14" t="s">
        <v>454</v>
      </c>
      <c r="F221" s="14" t="s">
        <v>205</v>
      </c>
      <c r="G221" s="16">
        <v>30101040</v>
      </c>
      <c r="H221" s="14" t="s">
        <v>673</v>
      </c>
      <c r="I221" s="14" t="s">
        <v>205</v>
      </c>
      <c r="J221" s="15">
        <v>30101040</v>
      </c>
      <c r="K221" s="14" t="s">
        <v>478</v>
      </c>
      <c r="L221" s="2">
        <v>11902</v>
      </c>
      <c r="M221" s="14" t="s">
        <v>478</v>
      </c>
      <c r="N221" s="15">
        <v>30101040</v>
      </c>
    </row>
    <row r="222" spans="1:14" s="2" customFormat="1" x14ac:dyDescent="0.25">
      <c r="A222" s="14" t="s">
        <v>767</v>
      </c>
      <c r="B222" s="14">
        <v>20297</v>
      </c>
      <c r="C222" s="14" t="s">
        <v>443</v>
      </c>
      <c r="D222" s="14" t="s">
        <v>453</v>
      </c>
      <c r="E222" s="14" t="s">
        <v>454</v>
      </c>
      <c r="F222" s="14" t="s">
        <v>379</v>
      </c>
      <c r="G222" s="16">
        <v>60101080</v>
      </c>
      <c r="H222" s="14" t="s">
        <v>446</v>
      </c>
      <c r="I222" s="14" t="s">
        <v>379</v>
      </c>
      <c r="J222" s="15">
        <v>60108010</v>
      </c>
      <c r="K222" s="14" t="s">
        <v>449</v>
      </c>
      <c r="L222" s="2">
        <v>8195</v>
      </c>
      <c r="M222" s="14" t="s">
        <v>449</v>
      </c>
      <c r="N222" s="15">
        <v>60108010</v>
      </c>
    </row>
    <row r="223" spans="1:14" s="2" customFormat="1" x14ac:dyDescent="0.25">
      <c r="A223" s="14" t="s">
        <v>768</v>
      </c>
      <c r="B223" s="14">
        <v>798597</v>
      </c>
      <c r="C223" s="14" t="s">
        <v>474</v>
      </c>
      <c r="D223" s="14" t="s">
        <v>444</v>
      </c>
      <c r="E223" s="14" t="s">
        <v>445</v>
      </c>
      <c r="F223" s="14" t="s">
        <v>306</v>
      </c>
      <c r="G223" s="16">
        <v>45102020</v>
      </c>
      <c r="H223" s="14" t="s">
        <v>639</v>
      </c>
      <c r="I223" s="14" t="s">
        <v>260</v>
      </c>
      <c r="J223" s="15">
        <v>40201060</v>
      </c>
      <c r="K223" s="14" t="s">
        <v>640</v>
      </c>
      <c r="L223" s="2">
        <v>198736</v>
      </c>
      <c r="M223" s="14" t="s">
        <v>640</v>
      </c>
      <c r="N223" s="15">
        <v>40201060</v>
      </c>
    </row>
    <row r="224" spans="1:14" s="2" customFormat="1" x14ac:dyDescent="0.25">
      <c r="A224" s="14" t="s">
        <v>769</v>
      </c>
      <c r="B224" s="14">
        <v>4888</v>
      </c>
      <c r="C224" s="14" t="s">
        <v>443</v>
      </c>
      <c r="D224" s="14" t="s">
        <v>444</v>
      </c>
      <c r="E224" s="14" t="s">
        <v>445</v>
      </c>
      <c r="F224" s="14" t="s">
        <v>205</v>
      </c>
      <c r="G224" s="16">
        <v>30101040</v>
      </c>
      <c r="H224" s="14" t="s">
        <v>673</v>
      </c>
      <c r="I224" s="14" t="s">
        <v>205</v>
      </c>
      <c r="J224" s="15">
        <v>30101040</v>
      </c>
      <c r="K224" s="14" t="s">
        <v>478</v>
      </c>
      <c r="L224" s="2">
        <v>16187</v>
      </c>
      <c r="M224" s="14" t="s">
        <v>478</v>
      </c>
      <c r="N224" s="15">
        <v>30101040</v>
      </c>
    </row>
    <row r="225" spans="1:14" s="2" customFormat="1" x14ac:dyDescent="0.25">
      <c r="A225" s="14" t="s">
        <v>770</v>
      </c>
      <c r="B225" s="14">
        <v>31502</v>
      </c>
      <c r="C225" s="14" t="s">
        <v>466</v>
      </c>
      <c r="D225" s="14" t="s">
        <v>490</v>
      </c>
      <c r="E225" s="14" t="s">
        <v>491</v>
      </c>
      <c r="F225" s="14" t="s">
        <v>379</v>
      </c>
      <c r="G225" s="16">
        <v>60101080</v>
      </c>
      <c r="H225" s="14" t="s">
        <v>446</v>
      </c>
      <c r="I225" s="14" t="s">
        <v>379</v>
      </c>
      <c r="J225" s="15">
        <v>60108020</v>
      </c>
      <c r="K225" s="14" t="s">
        <v>451</v>
      </c>
      <c r="L225" s="2">
        <v>19800</v>
      </c>
      <c r="M225" s="14" t="s">
        <v>451</v>
      </c>
      <c r="N225" s="15">
        <v>60108020</v>
      </c>
    </row>
    <row r="226" spans="1:14" s="2" customFormat="1" x14ac:dyDescent="0.25">
      <c r="A226" s="14" t="s">
        <v>771</v>
      </c>
      <c r="B226" s="14">
        <v>7308</v>
      </c>
      <c r="C226" s="14" t="s">
        <v>536</v>
      </c>
      <c r="D226" s="14" t="s">
        <v>537</v>
      </c>
      <c r="E226" s="14" t="s">
        <v>538</v>
      </c>
      <c r="F226" s="14" t="s">
        <v>260</v>
      </c>
      <c r="G226" s="16">
        <v>40102010</v>
      </c>
      <c r="H226" s="14" t="s">
        <v>643</v>
      </c>
      <c r="I226" s="14" t="s">
        <v>260</v>
      </c>
      <c r="J226" s="15">
        <v>40201050</v>
      </c>
      <c r="K226" s="14" t="s">
        <v>644</v>
      </c>
      <c r="L226" s="2">
        <v>23118</v>
      </c>
      <c r="M226" s="14" t="s">
        <v>644</v>
      </c>
      <c r="N226" s="15">
        <v>40201050</v>
      </c>
    </row>
    <row r="227" spans="1:14" s="2" customFormat="1" x14ac:dyDescent="0.25">
      <c r="A227" s="14" t="s">
        <v>772</v>
      </c>
      <c r="B227" s="14">
        <v>3727</v>
      </c>
      <c r="C227" s="14" t="s">
        <v>443</v>
      </c>
      <c r="D227" s="14" t="s">
        <v>453</v>
      </c>
      <c r="E227" s="14" t="s">
        <v>454</v>
      </c>
      <c r="F227" s="14" t="s">
        <v>306</v>
      </c>
      <c r="G227" s="16">
        <v>45102020</v>
      </c>
      <c r="H227" s="14" t="s">
        <v>639</v>
      </c>
      <c r="I227" s="14" t="s">
        <v>260</v>
      </c>
      <c r="J227" s="15">
        <v>40201060</v>
      </c>
      <c r="K227" s="14" t="s">
        <v>640</v>
      </c>
      <c r="L227" s="2">
        <v>5310</v>
      </c>
      <c r="M227" s="14" t="s">
        <v>640</v>
      </c>
      <c r="N227" s="15">
        <v>40201060</v>
      </c>
    </row>
    <row r="228" spans="1:14" s="2" customFormat="1" x14ac:dyDescent="0.25">
      <c r="A228" s="14" t="s">
        <v>773</v>
      </c>
      <c r="B228" s="14">
        <v>323490</v>
      </c>
      <c r="C228" s="14" t="s">
        <v>443</v>
      </c>
      <c r="D228" s="14" t="s">
        <v>444</v>
      </c>
      <c r="E228" s="14" t="s">
        <v>445</v>
      </c>
      <c r="F228" s="14" t="s">
        <v>260</v>
      </c>
      <c r="G228" s="16">
        <v>40102010</v>
      </c>
      <c r="H228" s="14" t="s">
        <v>643</v>
      </c>
      <c r="I228" s="14" t="s">
        <v>260</v>
      </c>
      <c r="J228" s="15">
        <v>40201050</v>
      </c>
      <c r="K228" s="14" t="s">
        <v>644</v>
      </c>
      <c r="L228" s="2">
        <v>137937</v>
      </c>
      <c r="M228" s="14" t="s">
        <v>644</v>
      </c>
      <c r="N228" s="15">
        <v>40201050</v>
      </c>
    </row>
    <row r="229" spans="1:14" s="2" customFormat="1" x14ac:dyDescent="0.25">
      <c r="A229" s="14" t="s">
        <v>774</v>
      </c>
      <c r="B229" s="14">
        <v>35144</v>
      </c>
      <c r="C229" s="14" t="s">
        <v>443</v>
      </c>
      <c r="D229" s="14" t="s">
        <v>444</v>
      </c>
      <c r="E229" s="14" t="s">
        <v>445</v>
      </c>
      <c r="F229" s="14" t="s">
        <v>306</v>
      </c>
      <c r="G229" s="16">
        <v>45102020</v>
      </c>
      <c r="H229" s="14" t="s">
        <v>639</v>
      </c>
      <c r="I229" s="14" t="s">
        <v>260</v>
      </c>
      <c r="J229" s="15">
        <v>40201060</v>
      </c>
      <c r="K229" s="14" t="s">
        <v>640</v>
      </c>
      <c r="L229" s="2">
        <v>2298</v>
      </c>
      <c r="M229" s="14" t="s">
        <v>640</v>
      </c>
      <c r="N229" s="15">
        <v>40201060</v>
      </c>
    </row>
    <row r="230" spans="1:14" s="2" customFormat="1" x14ac:dyDescent="0.25">
      <c r="A230" s="14" t="s">
        <v>775</v>
      </c>
      <c r="B230" s="14">
        <v>43951</v>
      </c>
      <c r="C230" s="14" t="s">
        <v>443</v>
      </c>
      <c r="D230" s="14" t="s">
        <v>444</v>
      </c>
      <c r="E230" s="14" t="s">
        <v>445</v>
      </c>
      <c r="F230" s="14" t="s">
        <v>306</v>
      </c>
      <c r="G230" s="16">
        <v>45102020</v>
      </c>
      <c r="H230" s="14" t="s">
        <v>639</v>
      </c>
      <c r="I230" s="14" t="s">
        <v>260</v>
      </c>
      <c r="J230" s="15">
        <v>40201060</v>
      </c>
      <c r="K230" s="14" t="s">
        <v>640</v>
      </c>
      <c r="L230" s="2">
        <v>16451</v>
      </c>
      <c r="M230" s="14" t="s">
        <v>640</v>
      </c>
      <c r="N230" s="15">
        <v>40201060</v>
      </c>
    </row>
    <row r="231" spans="1:14" s="2" customFormat="1" x14ac:dyDescent="0.25">
      <c r="A231" s="14" t="s">
        <v>776</v>
      </c>
      <c r="B231" s="14">
        <v>213297</v>
      </c>
      <c r="C231" s="14" t="s">
        <v>443</v>
      </c>
      <c r="D231" s="14" t="s">
        <v>453</v>
      </c>
      <c r="E231" s="14" t="s">
        <v>454</v>
      </c>
      <c r="F231" s="14" t="s">
        <v>306</v>
      </c>
      <c r="G231" s="16">
        <v>45102020</v>
      </c>
      <c r="H231" s="14" t="s">
        <v>639</v>
      </c>
      <c r="I231" s="14" t="s">
        <v>65</v>
      </c>
      <c r="J231" s="15">
        <v>20202030</v>
      </c>
      <c r="K231" s="14" t="s">
        <v>639</v>
      </c>
      <c r="L231" s="2">
        <v>111836</v>
      </c>
      <c r="M231" s="14" t="s">
        <v>639</v>
      </c>
      <c r="N231" s="15">
        <v>20202030</v>
      </c>
    </row>
    <row r="232" spans="1:14" s="2" customFormat="1" x14ac:dyDescent="0.25">
      <c r="A232" s="14" t="s">
        <v>777</v>
      </c>
      <c r="B232" s="14">
        <v>8248600</v>
      </c>
      <c r="C232" s="14" t="s">
        <v>509</v>
      </c>
      <c r="D232" s="14" t="s">
        <v>510</v>
      </c>
      <c r="E232" s="14" t="s">
        <v>511</v>
      </c>
      <c r="F232" s="14" t="s">
        <v>306</v>
      </c>
      <c r="G232" s="16">
        <v>45102020</v>
      </c>
      <c r="H232" s="14" t="s">
        <v>639</v>
      </c>
      <c r="I232" s="14" t="s">
        <v>260</v>
      </c>
      <c r="J232" s="15">
        <v>40201060</v>
      </c>
      <c r="K232" s="14" t="s">
        <v>640</v>
      </c>
      <c r="L232" s="2">
        <v>335600</v>
      </c>
      <c r="M232" s="14" t="s">
        <v>640</v>
      </c>
      <c r="N232" s="15">
        <v>40201060</v>
      </c>
    </row>
    <row r="233" spans="1:14" s="2" customFormat="1" x14ac:dyDescent="0.25">
      <c r="A233" s="14" t="s">
        <v>778</v>
      </c>
      <c r="B233" s="14">
        <v>8027016</v>
      </c>
      <c r="C233" s="14" t="s">
        <v>496</v>
      </c>
      <c r="D233" s="14" t="s">
        <v>497</v>
      </c>
      <c r="E233" s="14" t="s">
        <v>498</v>
      </c>
      <c r="F233" s="14" t="s">
        <v>379</v>
      </c>
      <c r="G233" s="16">
        <v>60101080</v>
      </c>
      <c r="H233" s="14" t="s">
        <v>446</v>
      </c>
      <c r="I233" s="14" t="s">
        <v>379</v>
      </c>
      <c r="J233" s="15">
        <v>60108010</v>
      </c>
      <c r="K233" s="14" t="s">
        <v>449</v>
      </c>
      <c r="L233" s="2">
        <v>280199</v>
      </c>
      <c r="M233" s="14" t="s">
        <v>449</v>
      </c>
      <c r="N233" s="15">
        <v>60108010</v>
      </c>
    </row>
    <row r="234" spans="1:14" s="2" customFormat="1" x14ac:dyDescent="0.25">
      <c r="A234" s="14" t="s">
        <v>779</v>
      </c>
      <c r="B234" s="14">
        <v>8184287</v>
      </c>
      <c r="C234" s="14" t="s">
        <v>595</v>
      </c>
      <c r="D234" s="14" t="s">
        <v>596</v>
      </c>
      <c r="E234" s="14" t="s">
        <v>597</v>
      </c>
      <c r="F234" s="14" t="s">
        <v>260</v>
      </c>
      <c r="G234" s="16">
        <v>40102010</v>
      </c>
      <c r="H234" s="14" t="s">
        <v>643</v>
      </c>
      <c r="I234" s="14" t="s">
        <v>260</v>
      </c>
      <c r="J234" s="15">
        <v>40201050</v>
      </c>
      <c r="K234" s="14" t="s">
        <v>644</v>
      </c>
      <c r="L234" s="2">
        <v>329477</v>
      </c>
      <c r="M234" s="14" t="s">
        <v>644</v>
      </c>
      <c r="N234" s="15">
        <v>40201050</v>
      </c>
    </row>
    <row r="235" spans="1:14" s="2" customFormat="1" x14ac:dyDescent="0.25">
      <c r="A235" s="14" t="s">
        <v>780</v>
      </c>
      <c r="B235" s="14">
        <v>209246</v>
      </c>
      <c r="C235" s="14" t="s">
        <v>474</v>
      </c>
      <c r="D235" s="14" t="s">
        <v>475</v>
      </c>
      <c r="E235" s="14" t="s">
        <v>476</v>
      </c>
      <c r="F235" s="14" t="s">
        <v>306</v>
      </c>
      <c r="G235" s="16">
        <v>45102020</v>
      </c>
      <c r="H235" s="14" t="s">
        <v>639</v>
      </c>
      <c r="I235" s="14" t="s">
        <v>260</v>
      </c>
      <c r="J235" s="15">
        <v>40201060</v>
      </c>
      <c r="K235" s="14" t="s">
        <v>640</v>
      </c>
      <c r="L235" s="2">
        <v>108766</v>
      </c>
      <c r="M235" s="14" t="s">
        <v>640</v>
      </c>
      <c r="N235" s="15">
        <v>40201060</v>
      </c>
    </row>
    <row r="236" spans="1:14" s="2" customFormat="1" x14ac:dyDescent="0.25">
      <c r="A236" s="14" t="s">
        <v>781</v>
      </c>
      <c r="B236" s="14">
        <v>8169530</v>
      </c>
      <c r="C236" s="14" t="s">
        <v>474</v>
      </c>
      <c r="D236" s="14" t="s">
        <v>475</v>
      </c>
      <c r="E236" s="14" t="s">
        <v>476</v>
      </c>
      <c r="F236" s="14" t="s">
        <v>205</v>
      </c>
      <c r="G236" s="16">
        <v>30101040</v>
      </c>
      <c r="H236" s="14" t="s">
        <v>673</v>
      </c>
      <c r="I236" s="14" t="s">
        <v>205</v>
      </c>
      <c r="J236" s="15">
        <v>30101040</v>
      </c>
      <c r="K236" s="14" t="s">
        <v>478</v>
      </c>
      <c r="L236" s="2">
        <v>309840</v>
      </c>
      <c r="M236" s="14" t="s">
        <v>478</v>
      </c>
      <c r="N236" s="15">
        <v>30101040</v>
      </c>
    </row>
    <row r="237" spans="1:14" s="2" customFormat="1" x14ac:dyDescent="0.25">
      <c r="A237" s="14" t="s">
        <v>782</v>
      </c>
      <c r="B237" s="14">
        <v>8180005</v>
      </c>
      <c r="C237" s="14" t="s">
        <v>466</v>
      </c>
      <c r="D237" s="14" t="s">
        <v>444</v>
      </c>
      <c r="E237" s="14" t="s">
        <v>445</v>
      </c>
      <c r="F237" s="14" t="s">
        <v>306</v>
      </c>
      <c r="G237" s="16">
        <v>45102020</v>
      </c>
      <c r="H237" s="14" t="s">
        <v>639</v>
      </c>
      <c r="I237" s="14" t="s">
        <v>260</v>
      </c>
      <c r="J237" s="15">
        <v>40201060</v>
      </c>
      <c r="K237" s="14" t="s">
        <v>640</v>
      </c>
      <c r="L237" s="2">
        <v>322475</v>
      </c>
      <c r="M237" s="14" t="s">
        <v>640</v>
      </c>
      <c r="N237" s="15">
        <v>40201060</v>
      </c>
    </row>
    <row r="238" spans="1:14" s="2" customFormat="1" x14ac:dyDescent="0.25">
      <c r="A238" s="14" t="s">
        <v>783</v>
      </c>
      <c r="B238" s="14">
        <v>8179568</v>
      </c>
      <c r="C238" s="14" t="s">
        <v>443</v>
      </c>
      <c r="D238" s="14" t="s">
        <v>444</v>
      </c>
      <c r="E238" s="14" t="s">
        <v>445</v>
      </c>
      <c r="F238" s="14" t="s">
        <v>306</v>
      </c>
      <c r="G238" s="16">
        <v>45102020</v>
      </c>
      <c r="H238" s="14" t="s">
        <v>639</v>
      </c>
      <c r="I238" s="14" t="s">
        <v>260</v>
      </c>
      <c r="J238" s="15">
        <v>40201060</v>
      </c>
      <c r="K238" s="14" t="s">
        <v>640</v>
      </c>
      <c r="L238" s="2">
        <v>321455</v>
      </c>
      <c r="M238" s="14" t="s">
        <v>640</v>
      </c>
      <c r="N238" s="15">
        <v>40201060</v>
      </c>
    </row>
    <row r="239" spans="1:14" s="2" customFormat="1" x14ac:dyDescent="0.25">
      <c r="A239" s="14" t="s">
        <v>784</v>
      </c>
      <c r="B239" s="14">
        <v>466237</v>
      </c>
      <c r="C239" s="14" t="s">
        <v>443</v>
      </c>
      <c r="D239" s="14" t="s">
        <v>444</v>
      </c>
      <c r="E239" s="14" t="s">
        <v>445</v>
      </c>
      <c r="F239" s="14" t="s">
        <v>379</v>
      </c>
      <c r="G239" s="16">
        <v>60101060</v>
      </c>
      <c r="H239" s="14" t="s">
        <v>647</v>
      </c>
      <c r="I239" s="14" t="s">
        <v>379</v>
      </c>
      <c r="J239" s="15">
        <v>60106010</v>
      </c>
      <c r="K239" s="14" t="s">
        <v>648</v>
      </c>
      <c r="L239" s="2">
        <v>153204</v>
      </c>
      <c r="M239" s="14" t="s">
        <v>648</v>
      </c>
      <c r="N239" s="15">
        <v>60106010</v>
      </c>
    </row>
    <row r="240" spans="1:14" s="2" customFormat="1" x14ac:dyDescent="0.25">
      <c r="A240" s="14" t="s">
        <v>785</v>
      </c>
      <c r="B240" s="14">
        <v>18720</v>
      </c>
      <c r="C240" s="14" t="s">
        <v>443</v>
      </c>
      <c r="D240" s="14" t="s">
        <v>444</v>
      </c>
      <c r="E240" s="14" t="s">
        <v>445</v>
      </c>
      <c r="F240" s="14" t="s">
        <v>260</v>
      </c>
      <c r="G240" s="16">
        <v>40102010</v>
      </c>
      <c r="H240" s="14" t="s">
        <v>643</v>
      </c>
      <c r="I240" s="14" t="s">
        <v>260</v>
      </c>
      <c r="J240" s="15">
        <v>40101015</v>
      </c>
      <c r="K240" s="14" t="s">
        <v>721</v>
      </c>
      <c r="L240" s="2">
        <v>5321</v>
      </c>
      <c r="M240" s="14" t="s">
        <v>721</v>
      </c>
      <c r="N240" s="15">
        <v>40101015</v>
      </c>
    </row>
    <row r="241" spans="1:14" s="2" customFormat="1" x14ac:dyDescent="0.25">
      <c r="A241" s="14" t="s">
        <v>786</v>
      </c>
      <c r="B241" s="14">
        <v>43592</v>
      </c>
      <c r="C241" s="14" t="s">
        <v>480</v>
      </c>
      <c r="D241" s="14" t="s">
        <v>481</v>
      </c>
      <c r="E241" s="14" t="s">
        <v>482</v>
      </c>
      <c r="F241" s="14" t="s">
        <v>379</v>
      </c>
      <c r="G241" s="16">
        <v>60101060</v>
      </c>
      <c r="H241" s="14" t="s">
        <v>647</v>
      </c>
      <c r="I241" s="14" t="s">
        <v>379</v>
      </c>
      <c r="J241" s="15">
        <v>60106010</v>
      </c>
      <c r="K241" s="14" t="s">
        <v>648</v>
      </c>
      <c r="L241" s="2">
        <v>15371</v>
      </c>
      <c r="M241" s="14" t="s">
        <v>648</v>
      </c>
      <c r="N241" s="15">
        <v>60106010</v>
      </c>
    </row>
    <row r="242" spans="1:14" s="2" customFormat="1" x14ac:dyDescent="0.25">
      <c r="A242" s="14" t="s">
        <v>787</v>
      </c>
      <c r="B242" s="14">
        <v>280466</v>
      </c>
      <c r="C242" s="14" t="s">
        <v>788</v>
      </c>
      <c r="D242" s="14" t="s">
        <v>789</v>
      </c>
      <c r="E242" s="14" t="s">
        <v>790</v>
      </c>
      <c r="F242" s="14" t="s">
        <v>205</v>
      </c>
      <c r="G242" s="16">
        <v>30101040</v>
      </c>
      <c r="H242" s="14" t="s">
        <v>673</v>
      </c>
      <c r="I242" s="14" t="s">
        <v>205</v>
      </c>
      <c r="J242" s="15">
        <v>30101040</v>
      </c>
      <c r="K242" s="14" t="s">
        <v>478</v>
      </c>
      <c r="L242" s="2">
        <v>128386</v>
      </c>
      <c r="M242" s="14" t="s">
        <v>478</v>
      </c>
      <c r="N242" s="15">
        <v>30101040</v>
      </c>
    </row>
    <row r="243" spans="1:14" s="2" customFormat="1" x14ac:dyDescent="0.25">
      <c r="A243" s="14" t="s">
        <v>791</v>
      </c>
      <c r="B243" s="14">
        <v>26948</v>
      </c>
      <c r="C243" s="14" t="s">
        <v>443</v>
      </c>
      <c r="D243" s="14" t="s">
        <v>444</v>
      </c>
      <c r="E243" s="14" t="s">
        <v>445</v>
      </c>
      <c r="F243" s="14" t="s">
        <v>379</v>
      </c>
      <c r="G243" s="16">
        <v>60101060</v>
      </c>
      <c r="H243" s="14" t="s">
        <v>647</v>
      </c>
      <c r="I243" s="14" t="s">
        <v>379</v>
      </c>
      <c r="J243" s="15">
        <v>60106010</v>
      </c>
      <c r="K243" s="14" t="s">
        <v>648</v>
      </c>
      <c r="L243" s="2">
        <v>7481</v>
      </c>
      <c r="M243" s="14" t="s">
        <v>648</v>
      </c>
      <c r="N243" s="15">
        <v>60106010</v>
      </c>
    </row>
    <row r="244" spans="1:14" s="2" customFormat="1" x14ac:dyDescent="0.25">
      <c r="A244" s="14" t="s">
        <v>792</v>
      </c>
      <c r="B244" s="14">
        <v>5630</v>
      </c>
      <c r="C244" s="14" t="s">
        <v>443</v>
      </c>
      <c r="D244" s="14" t="s">
        <v>453</v>
      </c>
      <c r="E244" s="14" t="s">
        <v>454</v>
      </c>
      <c r="F244" s="14" t="s">
        <v>260</v>
      </c>
      <c r="G244" s="16">
        <v>40102010</v>
      </c>
      <c r="H244" s="14" t="s">
        <v>643</v>
      </c>
      <c r="I244" s="14" t="s">
        <v>260</v>
      </c>
      <c r="J244" s="15">
        <v>40101015</v>
      </c>
      <c r="K244" s="14" t="s">
        <v>721</v>
      </c>
      <c r="L244" s="2">
        <v>15364</v>
      </c>
      <c r="M244" s="14" t="s">
        <v>721</v>
      </c>
      <c r="N244" s="15">
        <v>40101015</v>
      </c>
    </row>
    <row r="245" spans="1:14" s="2" customFormat="1" x14ac:dyDescent="0.25">
      <c r="A245" s="14" t="s">
        <v>793</v>
      </c>
      <c r="B245" s="14">
        <v>51183</v>
      </c>
      <c r="C245" s="14" t="s">
        <v>443</v>
      </c>
      <c r="D245" s="14" t="s">
        <v>453</v>
      </c>
      <c r="E245" s="14" t="s">
        <v>454</v>
      </c>
      <c r="F245" s="14" t="s">
        <v>260</v>
      </c>
      <c r="G245" s="16">
        <v>40102010</v>
      </c>
      <c r="H245" s="14" t="s">
        <v>643</v>
      </c>
      <c r="I245" s="14" t="s">
        <v>260</v>
      </c>
      <c r="J245" s="15">
        <v>40101015</v>
      </c>
      <c r="K245" s="14" t="s">
        <v>721</v>
      </c>
      <c r="L245" s="2">
        <v>50903</v>
      </c>
      <c r="M245" s="14" t="s">
        <v>721</v>
      </c>
      <c r="N245" s="15">
        <v>40101015</v>
      </c>
    </row>
    <row r="246" spans="1:14" s="2" customFormat="1" x14ac:dyDescent="0.25">
      <c r="A246" s="14" t="s">
        <v>794</v>
      </c>
      <c r="B246" s="14">
        <v>28354</v>
      </c>
      <c r="C246" s="14" t="s">
        <v>443</v>
      </c>
      <c r="D246" s="14" t="s">
        <v>453</v>
      </c>
      <c r="E246" s="14" t="s">
        <v>454</v>
      </c>
      <c r="F246" s="14" t="s">
        <v>260</v>
      </c>
      <c r="G246" s="16">
        <v>40102010</v>
      </c>
      <c r="H246" s="14" t="s">
        <v>643</v>
      </c>
      <c r="I246" s="14" t="s">
        <v>260</v>
      </c>
      <c r="J246" s="15">
        <v>40101015</v>
      </c>
      <c r="K246" s="14" t="s">
        <v>721</v>
      </c>
      <c r="L246" s="2">
        <v>2056</v>
      </c>
      <c r="M246" s="14" t="s">
        <v>721</v>
      </c>
      <c r="N246" s="15">
        <v>40101015</v>
      </c>
    </row>
    <row r="247" spans="1:14" s="2" customFormat="1" x14ac:dyDescent="0.25">
      <c r="A247" s="14" t="s">
        <v>795</v>
      </c>
      <c r="B247" s="14">
        <v>339859</v>
      </c>
      <c r="C247" s="14" t="s">
        <v>443</v>
      </c>
      <c r="D247" s="14" t="s">
        <v>453</v>
      </c>
      <c r="E247" s="14" t="s">
        <v>454</v>
      </c>
      <c r="F247" s="14" t="s">
        <v>260</v>
      </c>
      <c r="G247" s="16">
        <v>40102010</v>
      </c>
      <c r="H247" s="14" t="s">
        <v>643</v>
      </c>
      <c r="I247" s="14" t="s">
        <v>260</v>
      </c>
      <c r="J247" s="15">
        <v>40201050</v>
      </c>
      <c r="K247" s="14" t="s">
        <v>644</v>
      </c>
      <c r="L247" s="2">
        <v>139349</v>
      </c>
      <c r="M247" s="14" t="s">
        <v>644</v>
      </c>
      <c r="N247" s="15">
        <v>40201050</v>
      </c>
    </row>
    <row r="248" spans="1:14" s="2" customFormat="1" x14ac:dyDescent="0.25">
      <c r="A248" s="14" t="s">
        <v>796</v>
      </c>
      <c r="B248" s="14">
        <v>37890</v>
      </c>
      <c r="C248" s="14" t="s">
        <v>443</v>
      </c>
      <c r="D248" s="14" t="s">
        <v>444</v>
      </c>
      <c r="E248" s="14" t="s">
        <v>445</v>
      </c>
      <c r="F248" s="14" t="s">
        <v>260</v>
      </c>
      <c r="G248" s="16">
        <v>40102010</v>
      </c>
      <c r="H248" s="14" t="s">
        <v>643</v>
      </c>
      <c r="I248" s="14" t="s">
        <v>260</v>
      </c>
      <c r="J248" s="15">
        <v>40101015</v>
      </c>
      <c r="K248" s="14" t="s">
        <v>721</v>
      </c>
      <c r="L248" s="2">
        <v>12042</v>
      </c>
      <c r="M248" s="14" t="s">
        <v>721</v>
      </c>
      <c r="N248" s="15">
        <v>40101015</v>
      </c>
    </row>
    <row r="249" spans="1:14" s="2" customFormat="1" x14ac:dyDescent="0.25">
      <c r="A249" s="14" t="s">
        <v>797</v>
      </c>
      <c r="B249" s="14">
        <v>43168</v>
      </c>
      <c r="C249" s="14" t="s">
        <v>443</v>
      </c>
      <c r="D249" s="14" t="s">
        <v>453</v>
      </c>
      <c r="E249" s="14" t="s">
        <v>454</v>
      </c>
      <c r="F249" s="14" t="s">
        <v>131</v>
      </c>
      <c r="G249" s="16">
        <v>25502020</v>
      </c>
      <c r="H249" s="14" t="s">
        <v>574</v>
      </c>
      <c r="I249" s="14" t="s">
        <v>65</v>
      </c>
      <c r="J249" s="15">
        <v>20201070</v>
      </c>
      <c r="K249" s="14" t="s">
        <v>97</v>
      </c>
      <c r="L249" s="2">
        <v>8489</v>
      </c>
      <c r="M249" s="14" t="s">
        <v>97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4"/>
  <sheetViews>
    <sheetView tabSelected="1" workbookViewId="0">
      <pane ySplit="1" topLeftCell="A2" activePane="bottomLeft" state="frozen"/>
      <selection activeCell="T1" sqref="T1"/>
      <selection pane="bottomLeft" activeCell="A5" sqref="A5"/>
    </sheetView>
  </sheetViews>
  <sheetFormatPr defaultColWidth="9.28515625" defaultRowHeight="15" x14ac:dyDescent="0.25"/>
  <cols>
    <col min="1" max="1" width="38" bestFit="1" customWidth="1"/>
    <col min="2" max="2" width="14" bestFit="1"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4" max="44" width="17" customWidth="1"/>
    <col min="45" max="45" width="11.7109375" customWidth="1"/>
  </cols>
  <sheetData>
    <row r="1" spans="1:49" ht="60.75" thickBot="1" x14ac:dyDescent="0.3">
      <c r="A1" t="s">
        <v>798</v>
      </c>
      <c r="B1" t="s">
        <v>799</v>
      </c>
      <c r="C1" t="s">
        <v>800</v>
      </c>
      <c r="D1" t="s">
        <v>801</v>
      </c>
      <c r="E1" t="s">
        <v>802</v>
      </c>
      <c r="F1" t="s">
        <v>803</v>
      </c>
      <c r="G1" t="s">
        <v>804</v>
      </c>
      <c r="H1" t="s">
        <v>805</v>
      </c>
      <c r="I1" t="s">
        <v>806</v>
      </c>
      <c r="J1" t="s">
        <v>807</v>
      </c>
      <c r="K1" t="s">
        <v>808</v>
      </c>
      <c r="L1" t="s">
        <v>809</v>
      </c>
      <c r="M1" t="s">
        <v>810</v>
      </c>
      <c r="N1" t="s">
        <v>811</v>
      </c>
      <c r="O1" t="s">
        <v>812</v>
      </c>
      <c r="P1" t="s">
        <v>813</v>
      </c>
      <c r="Q1" t="s">
        <v>814</v>
      </c>
      <c r="R1" t="s">
        <v>815</v>
      </c>
      <c r="S1" t="s">
        <v>816</v>
      </c>
      <c r="T1" t="s">
        <v>817</v>
      </c>
      <c r="U1" t="s">
        <v>818</v>
      </c>
      <c r="V1" t="s">
        <v>819</v>
      </c>
      <c r="W1" t="s">
        <v>820</v>
      </c>
      <c r="X1" t="s">
        <v>821</v>
      </c>
      <c r="Y1" t="s">
        <v>822</v>
      </c>
      <c r="Z1" t="s">
        <v>823</v>
      </c>
      <c r="AA1" t="s">
        <v>824</v>
      </c>
      <c r="AB1" t="s">
        <v>825</v>
      </c>
      <c r="AC1" t="s">
        <v>826</v>
      </c>
      <c r="AD1" t="s">
        <v>827</v>
      </c>
      <c r="AE1" s="69" t="s">
        <v>828</v>
      </c>
      <c r="AF1" s="69" t="s">
        <v>829</v>
      </c>
      <c r="AG1" t="s">
        <v>830</v>
      </c>
      <c r="AH1" s="69" t="s">
        <v>831</v>
      </c>
      <c r="AI1" s="69" t="s">
        <v>832</v>
      </c>
      <c r="AJ1" s="70" t="s">
        <v>833</v>
      </c>
      <c r="AK1" s="70" t="s">
        <v>834</v>
      </c>
      <c r="AL1" s="70" t="s">
        <v>835</v>
      </c>
      <c r="AM1" t="s">
        <v>836</v>
      </c>
      <c r="AN1" s="63" t="s">
        <v>837</v>
      </c>
      <c r="AO1" s="19" t="s">
        <v>838</v>
      </c>
      <c r="AP1" s="20" t="s">
        <v>839</v>
      </c>
      <c r="AQ1" s="19" t="s">
        <v>840</v>
      </c>
      <c r="AR1" s="29" t="s">
        <v>841</v>
      </c>
      <c r="AS1" s="26" t="s">
        <v>842</v>
      </c>
      <c r="AT1" s="21" t="s">
        <v>843</v>
      </c>
      <c r="AU1" s="22">
        <f>SUM($AS:$AS)/2</f>
        <v>3.8262560698850063E-3</v>
      </c>
      <c r="AV1" s="21" t="s">
        <v>844</v>
      </c>
      <c r="AW1" s="22">
        <f>(SUMIF(AQ:AQ,"ADD",AS:AS)+SUMIF(AQ:AQ,"DROP",AS:AS))/2</f>
        <v>9.8327163826907862E-4</v>
      </c>
    </row>
    <row r="2" spans="1:49" x14ac:dyDescent="0.25">
      <c r="A2" t="s">
        <v>845</v>
      </c>
      <c r="B2">
        <v>20</v>
      </c>
      <c r="C2" t="s">
        <v>846</v>
      </c>
      <c r="D2">
        <v>20221130</v>
      </c>
      <c r="E2" t="s">
        <v>567</v>
      </c>
      <c r="F2" t="s">
        <v>847</v>
      </c>
      <c r="G2" t="s">
        <v>848</v>
      </c>
      <c r="H2" t="s">
        <v>849</v>
      </c>
      <c r="I2" t="s">
        <v>850</v>
      </c>
      <c r="J2" t="s">
        <v>851</v>
      </c>
      <c r="K2" t="s">
        <v>852</v>
      </c>
      <c r="L2">
        <v>174302</v>
      </c>
      <c r="M2">
        <v>8461</v>
      </c>
      <c r="N2">
        <v>20304020</v>
      </c>
      <c r="O2" t="s">
        <v>853</v>
      </c>
      <c r="Q2" t="s">
        <v>454</v>
      </c>
      <c r="R2" t="s">
        <v>854</v>
      </c>
      <c r="S2" t="s">
        <v>854</v>
      </c>
      <c r="U2" t="s">
        <v>855</v>
      </c>
      <c r="W2" t="s">
        <v>856</v>
      </c>
      <c r="X2">
        <v>82.77</v>
      </c>
      <c r="Y2">
        <v>1</v>
      </c>
      <c r="Z2">
        <v>24529000</v>
      </c>
      <c r="AA2">
        <v>2030265330</v>
      </c>
      <c r="AB2">
        <v>1</v>
      </c>
      <c r="AC2">
        <v>1</v>
      </c>
      <c r="AF2">
        <v>24529000</v>
      </c>
      <c r="AG2">
        <v>2030265330</v>
      </c>
      <c r="AH2">
        <v>1.2822133775487E-2</v>
      </c>
      <c r="AI2">
        <v>1.7455439459127201E-2</v>
      </c>
      <c r="AJ2">
        <v>1.7455439459127201E-2</v>
      </c>
      <c r="AM2" t="str">
        <f>VLOOKUP(M2,'Select Companies'!$B$3:$I$249,8,FALSE)</f>
        <v>Industrials</v>
      </c>
      <c r="AN2" s="28">
        <f t="shared" ref="AN2:AN33" si="0">AH2</f>
        <v>1.2822133775487E-2</v>
      </c>
      <c r="AO2" t="str">
        <f>VLOOKUP(M2,'Select Companies'!$B:$M,12,FALSE)</f>
        <v>Cargo Ground Transportation</v>
      </c>
      <c r="AP2" t="b">
        <v>1</v>
      </c>
      <c r="AQ2" t="s">
        <v>857</v>
      </c>
      <c r="AR2" s="30">
        <f>AG2/SUM($AG$2:$AG$92)</f>
        <v>1.2749227522079389E-2</v>
      </c>
      <c r="AS2" s="27">
        <f t="shared" ref="AS2:AS33" si="1">ABS(AR2-AN2)</f>
        <v>7.2906253407611921E-5</v>
      </c>
    </row>
    <row r="3" spans="1:49" x14ac:dyDescent="0.25">
      <c r="A3" t="s">
        <v>845</v>
      </c>
      <c r="B3">
        <v>20</v>
      </c>
      <c r="C3" t="s">
        <v>846</v>
      </c>
      <c r="D3">
        <v>20221130</v>
      </c>
      <c r="E3" t="s">
        <v>569</v>
      </c>
      <c r="F3" t="s">
        <v>858</v>
      </c>
      <c r="G3" t="s">
        <v>859</v>
      </c>
      <c r="H3">
        <v>422347104</v>
      </c>
      <c r="I3" t="s">
        <v>860</v>
      </c>
      <c r="J3">
        <v>2414018</v>
      </c>
      <c r="K3" t="s">
        <v>861</v>
      </c>
      <c r="L3">
        <v>1284001</v>
      </c>
      <c r="M3">
        <v>7412</v>
      </c>
      <c r="N3">
        <v>20304020</v>
      </c>
      <c r="O3" t="s">
        <v>853</v>
      </c>
      <c r="Q3" t="s">
        <v>454</v>
      </c>
      <c r="R3" t="s">
        <v>854</v>
      </c>
      <c r="S3" t="s">
        <v>854</v>
      </c>
      <c r="U3" t="s">
        <v>855</v>
      </c>
      <c r="W3" t="s">
        <v>856</v>
      </c>
      <c r="X3">
        <v>16.739999999999998</v>
      </c>
      <c r="Y3">
        <v>1</v>
      </c>
      <c r="Z3">
        <v>78936000</v>
      </c>
      <c r="AA3">
        <v>1321388640</v>
      </c>
      <c r="AB3">
        <v>0.59</v>
      </c>
      <c r="AC3">
        <v>1</v>
      </c>
      <c r="AF3">
        <v>46572240</v>
      </c>
      <c r="AG3">
        <v>779619297.60000002</v>
      </c>
      <c r="AH3">
        <v>4.9236830182084702E-3</v>
      </c>
      <c r="AI3">
        <v>2.5735294117646999E-2</v>
      </c>
      <c r="AJ3">
        <v>2.5735294117646999E-2</v>
      </c>
      <c r="AM3" t="str">
        <f>VLOOKUP(M3,'Select Companies'!$B$3:$I$249,8,FALSE)</f>
        <v>Industrials</v>
      </c>
      <c r="AN3" s="28">
        <f t="shared" si="0"/>
        <v>4.9236830182084702E-3</v>
      </c>
      <c r="AO3" t="str">
        <f>VLOOKUP(M3,'Select Companies'!$B:$M,12,FALSE)</f>
        <v>Cargo Ground Transportation</v>
      </c>
      <c r="AP3" t="b">
        <v>1</v>
      </c>
      <c r="AQ3" t="s">
        <v>857</v>
      </c>
      <c r="AR3" s="30">
        <f t="shared" ref="AR3:AR66" si="2">AG3/SUM($AG$2:$AG$92)</f>
        <v>4.8956871098745115E-3</v>
      </c>
      <c r="AS3" s="27">
        <f t="shared" si="1"/>
        <v>2.7995908333958673E-5</v>
      </c>
    </row>
    <row r="4" spans="1:49" x14ac:dyDescent="0.25">
      <c r="A4" t="s">
        <v>845</v>
      </c>
      <c r="B4">
        <v>20</v>
      </c>
      <c r="C4" t="s">
        <v>846</v>
      </c>
      <c r="D4">
        <v>20221130</v>
      </c>
      <c r="E4" t="s">
        <v>570</v>
      </c>
      <c r="F4" t="s">
        <v>862</v>
      </c>
      <c r="G4" t="s">
        <v>863</v>
      </c>
      <c r="H4">
        <v>573075108</v>
      </c>
      <c r="I4" t="s">
        <v>864</v>
      </c>
      <c r="J4">
        <v>2568357</v>
      </c>
      <c r="K4" t="s">
        <v>865</v>
      </c>
      <c r="L4">
        <v>1262501</v>
      </c>
      <c r="M4">
        <v>22837</v>
      </c>
      <c r="N4">
        <v>20304020</v>
      </c>
      <c r="O4" t="s">
        <v>853</v>
      </c>
      <c r="Q4" t="s">
        <v>454</v>
      </c>
      <c r="R4" t="s">
        <v>854</v>
      </c>
      <c r="S4" t="s">
        <v>854</v>
      </c>
      <c r="U4" t="s">
        <v>855</v>
      </c>
      <c r="W4" t="s">
        <v>856</v>
      </c>
      <c r="X4">
        <v>21.31</v>
      </c>
      <c r="Y4">
        <v>1</v>
      </c>
      <c r="Z4">
        <v>81019000</v>
      </c>
      <c r="AA4">
        <v>1726514890</v>
      </c>
      <c r="AB4">
        <v>0.71</v>
      </c>
      <c r="AC4">
        <v>1</v>
      </c>
      <c r="AF4">
        <v>57523490</v>
      </c>
      <c r="AG4">
        <v>1225825571.9000001</v>
      </c>
      <c r="AH4">
        <v>7.74169722354205E-3</v>
      </c>
      <c r="AI4">
        <v>2.2552783109404902E-2</v>
      </c>
      <c r="AJ4">
        <v>2.2552783109404902E-2</v>
      </c>
      <c r="AM4" t="str">
        <f>VLOOKUP(M4,'Select Companies'!$B$3:$I$249,8,FALSE)</f>
        <v>Industrials</v>
      </c>
      <c r="AN4" s="28">
        <f t="shared" si="0"/>
        <v>7.74169722354205E-3</v>
      </c>
      <c r="AO4" t="str">
        <f>VLOOKUP(M4,'Select Companies'!$B:$M,12,FALSE)</f>
        <v>Cargo Ground Transportation</v>
      </c>
      <c r="AP4" t="b">
        <v>1</v>
      </c>
      <c r="AQ4" t="s">
        <v>857</v>
      </c>
      <c r="AR4" s="30">
        <f t="shared" si="2"/>
        <v>7.69767817418041E-3</v>
      </c>
      <c r="AS4" s="27">
        <f t="shared" si="1"/>
        <v>4.4019049361639952E-5</v>
      </c>
    </row>
    <row r="5" spans="1:49" x14ac:dyDescent="0.25">
      <c r="A5" t="s">
        <v>845</v>
      </c>
      <c r="B5">
        <v>45</v>
      </c>
      <c r="C5" t="s">
        <v>846</v>
      </c>
      <c r="D5">
        <v>20221130</v>
      </c>
      <c r="E5" t="s">
        <v>652</v>
      </c>
      <c r="F5" t="s">
        <v>866</v>
      </c>
      <c r="G5" t="s">
        <v>867</v>
      </c>
      <c r="H5" t="s">
        <v>868</v>
      </c>
      <c r="I5" t="s">
        <v>869</v>
      </c>
      <c r="J5" t="s">
        <v>870</v>
      </c>
      <c r="K5" t="s">
        <v>871</v>
      </c>
      <c r="L5">
        <v>6341701</v>
      </c>
      <c r="M5">
        <v>20717</v>
      </c>
      <c r="N5">
        <v>45102020</v>
      </c>
      <c r="O5" t="s">
        <v>872</v>
      </c>
      <c r="Q5" t="s">
        <v>454</v>
      </c>
      <c r="R5" t="s">
        <v>854</v>
      </c>
      <c r="S5" t="s">
        <v>854</v>
      </c>
      <c r="U5" t="s">
        <v>855</v>
      </c>
      <c r="W5" t="s">
        <v>856</v>
      </c>
      <c r="X5">
        <v>47.95</v>
      </c>
      <c r="Y5">
        <v>1</v>
      </c>
      <c r="Z5">
        <v>47209000</v>
      </c>
      <c r="AA5">
        <v>2263671550</v>
      </c>
      <c r="AB5">
        <v>0.4</v>
      </c>
      <c r="AC5">
        <v>1</v>
      </c>
      <c r="AF5">
        <v>18883600</v>
      </c>
      <c r="AG5">
        <v>905468620</v>
      </c>
      <c r="AH5">
        <v>7.6525121397720301E-3</v>
      </c>
      <c r="AI5">
        <v>4.3979969518832998E-2</v>
      </c>
      <c r="AJ5">
        <v>4.3979969518832998E-2</v>
      </c>
      <c r="AM5" t="str">
        <f>VLOOKUP(M5,'Select Companies'!$B$3:$I$249,8,FALSE)</f>
        <v>Industrials</v>
      </c>
      <c r="AN5" s="28">
        <f t="shared" si="0"/>
        <v>7.6525121397720301E-3</v>
      </c>
      <c r="AO5" t="str">
        <f>VLOOKUP(M5,'Select Companies'!$B:$M,12,FALSE)</f>
        <v>Data Processing &amp; Outsourced Services</v>
      </c>
      <c r="AP5" t="b">
        <v>1</v>
      </c>
      <c r="AQ5" t="s">
        <v>873</v>
      </c>
      <c r="AR5" s="30">
        <f t="shared" si="2"/>
        <v>5.6859688632338728E-3</v>
      </c>
      <c r="AS5" s="27">
        <f t="shared" si="1"/>
        <v>1.9665432765381572E-3</v>
      </c>
    </row>
    <row r="6" spans="1:49" x14ac:dyDescent="0.25">
      <c r="A6" t="s">
        <v>845</v>
      </c>
      <c r="B6">
        <v>20</v>
      </c>
      <c r="C6" t="s">
        <v>846</v>
      </c>
      <c r="D6">
        <v>20221130</v>
      </c>
      <c r="E6" t="s">
        <v>874</v>
      </c>
      <c r="F6" t="s">
        <v>875</v>
      </c>
      <c r="G6" t="s">
        <v>876</v>
      </c>
      <c r="H6" t="s">
        <v>877</v>
      </c>
      <c r="I6" t="s">
        <v>878</v>
      </c>
      <c r="J6">
        <v>2889768</v>
      </c>
      <c r="K6" t="s">
        <v>879</v>
      </c>
      <c r="L6">
        <v>1489801</v>
      </c>
      <c r="M6">
        <v>12401</v>
      </c>
      <c r="N6">
        <v>20106020</v>
      </c>
      <c r="O6" t="s">
        <v>880</v>
      </c>
      <c r="Q6" t="s">
        <v>445</v>
      </c>
      <c r="R6" t="s">
        <v>854</v>
      </c>
      <c r="S6" t="s">
        <v>854</v>
      </c>
      <c r="U6" t="s">
        <v>855</v>
      </c>
      <c r="W6" t="s">
        <v>856</v>
      </c>
      <c r="X6">
        <v>10.14</v>
      </c>
      <c r="Y6">
        <v>1</v>
      </c>
      <c r="Z6">
        <v>130281000</v>
      </c>
      <c r="AA6">
        <v>1321049340</v>
      </c>
      <c r="AB6">
        <v>1</v>
      </c>
      <c r="AC6">
        <v>1</v>
      </c>
      <c r="AF6">
        <v>130281000</v>
      </c>
      <c r="AG6">
        <v>1321049340</v>
      </c>
      <c r="AH6">
        <v>8.3430826065964692E-3</v>
      </c>
      <c r="AI6">
        <v>9.85915492957746E-2</v>
      </c>
      <c r="AJ6">
        <v>9.85915492957746E-2</v>
      </c>
      <c r="AM6" t="s">
        <v>65</v>
      </c>
      <c r="AN6" s="28">
        <f t="shared" si="0"/>
        <v>8.3430826065964692E-3</v>
      </c>
      <c r="AO6" t="str">
        <f>VLOOKUP(N6,'Proforma GICS Map'!$G:$H,2,FALSE)</f>
        <v>Industrial Machinery &amp; Supplies &amp; Components (New Name)</v>
      </c>
      <c r="AP6" t="b">
        <v>1</v>
      </c>
      <c r="AR6" s="30">
        <f t="shared" si="2"/>
        <v>8.2956440986719764E-3</v>
      </c>
      <c r="AS6" s="27">
        <f t="shared" si="1"/>
        <v>4.7438507924492737E-5</v>
      </c>
    </row>
    <row r="7" spans="1:49" x14ac:dyDescent="0.25">
      <c r="A7" t="s">
        <v>845</v>
      </c>
      <c r="B7">
        <v>20</v>
      </c>
      <c r="C7" t="s">
        <v>846</v>
      </c>
      <c r="D7">
        <v>20221130</v>
      </c>
      <c r="E7" t="s">
        <v>881</v>
      </c>
      <c r="F7" t="s">
        <v>882</v>
      </c>
      <c r="G7" t="s">
        <v>883</v>
      </c>
      <c r="H7">
        <v>361105</v>
      </c>
      <c r="I7" t="s">
        <v>884</v>
      </c>
      <c r="J7">
        <v>2001119</v>
      </c>
      <c r="K7" t="s">
        <v>885</v>
      </c>
      <c r="L7">
        <v>100401</v>
      </c>
      <c r="M7">
        <v>4602</v>
      </c>
      <c r="N7">
        <v>20101010</v>
      </c>
      <c r="O7" t="s">
        <v>886</v>
      </c>
      <c r="Q7" t="s">
        <v>445</v>
      </c>
      <c r="R7" t="s">
        <v>854</v>
      </c>
      <c r="S7" t="s">
        <v>854</v>
      </c>
      <c r="U7" t="s">
        <v>855</v>
      </c>
      <c r="W7" t="s">
        <v>856</v>
      </c>
      <c r="X7">
        <v>46.56</v>
      </c>
      <c r="Y7">
        <v>1</v>
      </c>
      <c r="Z7">
        <v>35405000</v>
      </c>
      <c r="AA7">
        <v>1648456800</v>
      </c>
      <c r="AB7">
        <v>0.95</v>
      </c>
      <c r="AC7">
        <v>1</v>
      </c>
      <c r="AF7">
        <v>33634750</v>
      </c>
      <c r="AG7">
        <v>1566033960</v>
      </c>
      <c r="AH7">
        <v>9.8902821396628406E-3</v>
      </c>
      <c r="AI7">
        <v>2.7814569536423799E-2</v>
      </c>
      <c r="AJ7">
        <v>2.7814569536423799E-2</v>
      </c>
      <c r="AM7" t="s">
        <v>65</v>
      </c>
      <c r="AN7" s="28">
        <f t="shared" si="0"/>
        <v>9.8902821396628406E-3</v>
      </c>
      <c r="AO7" t="str">
        <f>VLOOKUP(N7,'Proforma GICS Map'!$G:$H,2,FALSE)</f>
        <v>Aerospace &amp; Defense</v>
      </c>
      <c r="AP7" t="b">
        <v>1</v>
      </c>
      <c r="AR7" s="30">
        <f t="shared" si="2"/>
        <v>9.8340463033681283E-3</v>
      </c>
      <c r="AS7" s="27">
        <f t="shared" si="1"/>
        <v>5.6235836294712266E-5</v>
      </c>
    </row>
    <row r="8" spans="1:49" x14ac:dyDescent="0.25">
      <c r="A8" t="s">
        <v>845</v>
      </c>
      <c r="B8">
        <v>20</v>
      </c>
      <c r="C8" t="s">
        <v>846</v>
      </c>
      <c r="D8">
        <v>20221130</v>
      </c>
      <c r="E8" t="s">
        <v>887</v>
      </c>
      <c r="F8" t="s">
        <v>888</v>
      </c>
      <c r="G8" t="s">
        <v>889</v>
      </c>
      <c r="H8">
        <v>957100</v>
      </c>
      <c r="I8" t="s">
        <v>890</v>
      </c>
      <c r="J8">
        <v>2024901</v>
      </c>
      <c r="K8" t="s">
        <v>891</v>
      </c>
      <c r="L8">
        <v>141001</v>
      </c>
      <c r="M8">
        <v>4203</v>
      </c>
      <c r="N8">
        <v>20201050</v>
      </c>
      <c r="O8" t="s">
        <v>872</v>
      </c>
      <c r="Q8" t="s">
        <v>445</v>
      </c>
      <c r="R8" t="s">
        <v>854</v>
      </c>
      <c r="S8" t="s">
        <v>854</v>
      </c>
      <c r="U8" t="s">
        <v>855</v>
      </c>
      <c r="W8" t="s">
        <v>856</v>
      </c>
      <c r="X8">
        <v>47.18</v>
      </c>
      <c r="Y8">
        <v>1</v>
      </c>
      <c r="Z8">
        <v>66788000</v>
      </c>
      <c r="AA8">
        <v>3151057840</v>
      </c>
      <c r="AB8">
        <v>1</v>
      </c>
      <c r="AC8">
        <v>1</v>
      </c>
      <c r="AF8">
        <v>66788000</v>
      </c>
      <c r="AG8">
        <v>3151057840</v>
      </c>
      <c r="AH8">
        <v>1.99004950543962E-2</v>
      </c>
      <c r="AI8">
        <v>3.3515881708652703E-2</v>
      </c>
      <c r="AJ8">
        <v>3.3515881708652703E-2</v>
      </c>
      <c r="AM8" t="s">
        <v>65</v>
      </c>
      <c r="AN8" s="28">
        <f t="shared" si="0"/>
        <v>1.99004950543962E-2</v>
      </c>
      <c r="AO8" t="str">
        <f>VLOOKUP(N8,'Proforma GICS Map'!$G:$H,2,FALSE)</f>
        <v>Environmental &amp; Facilities Services</v>
      </c>
      <c r="AP8" t="b">
        <v>1</v>
      </c>
      <c r="AR8" s="30">
        <f t="shared" si="2"/>
        <v>1.9787341459154027E-2</v>
      </c>
      <c r="AS8" s="27">
        <f t="shared" si="1"/>
        <v>1.1315359524217278E-4</v>
      </c>
    </row>
    <row r="9" spans="1:49" x14ac:dyDescent="0.25">
      <c r="A9" t="s">
        <v>845</v>
      </c>
      <c r="B9">
        <v>20</v>
      </c>
      <c r="C9" t="s">
        <v>846</v>
      </c>
      <c r="D9">
        <v>20221130</v>
      </c>
      <c r="E9" t="s">
        <v>892</v>
      </c>
      <c r="F9" t="s">
        <v>893</v>
      </c>
      <c r="G9" t="s">
        <v>894</v>
      </c>
      <c r="H9">
        <v>2474104</v>
      </c>
      <c r="I9" t="s">
        <v>895</v>
      </c>
      <c r="J9">
        <v>2067672</v>
      </c>
      <c r="K9" t="s">
        <v>896</v>
      </c>
      <c r="L9">
        <v>192601</v>
      </c>
      <c r="M9">
        <v>19801</v>
      </c>
      <c r="N9">
        <v>20104020</v>
      </c>
      <c r="O9" t="s">
        <v>897</v>
      </c>
      <c r="Q9" t="s">
        <v>445</v>
      </c>
      <c r="R9" t="s">
        <v>854</v>
      </c>
      <c r="S9" t="s">
        <v>854</v>
      </c>
      <c r="U9" t="s">
        <v>855</v>
      </c>
      <c r="W9" t="s">
        <v>856</v>
      </c>
      <c r="X9">
        <v>41.63</v>
      </c>
      <c r="Y9">
        <v>1</v>
      </c>
      <c r="Z9">
        <v>24789000</v>
      </c>
      <c r="AA9">
        <v>1031966070</v>
      </c>
      <c r="AB9">
        <v>1</v>
      </c>
      <c r="AC9">
        <v>1</v>
      </c>
      <c r="AF9">
        <v>24789000</v>
      </c>
      <c r="AG9">
        <v>1031966070</v>
      </c>
      <c r="AH9">
        <v>6.5173781996777699E-3</v>
      </c>
      <c r="AI9">
        <v>4.54545454545454E-2</v>
      </c>
      <c r="AJ9">
        <v>4.54545454545454E-2</v>
      </c>
      <c r="AM9" t="s">
        <v>65</v>
      </c>
      <c r="AN9" s="28">
        <f t="shared" si="0"/>
        <v>6.5173781996777699E-3</v>
      </c>
      <c r="AO9" t="str">
        <f>VLOOKUP(N9,'Proforma GICS Map'!$G:$H,2,FALSE)</f>
        <v>Heavy Electrical Equipment</v>
      </c>
      <c r="AP9" t="b">
        <v>0</v>
      </c>
      <c r="AR9" s="30">
        <f t="shared" si="2"/>
        <v>6.4803205901644905E-3</v>
      </c>
      <c r="AS9" s="27">
        <f t="shared" si="1"/>
        <v>3.705760951327932E-5</v>
      </c>
    </row>
    <row r="10" spans="1:49" x14ac:dyDescent="0.25">
      <c r="A10" t="s">
        <v>845</v>
      </c>
      <c r="B10">
        <v>20</v>
      </c>
      <c r="C10" t="s">
        <v>846</v>
      </c>
      <c r="D10">
        <v>20221130</v>
      </c>
      <c r="E10" t="s">
        <v>898</v>
      </c>
      <c r="F10" t="s">
        <v>899</v>
      </c>
      <c r="G10" t="s">
        <v>900</v>
      </c>
      <c r="H10">
        <v>360206</v>
      </c>
      <c r="I10" t="s">
        <v>901</v>
      </c>
      <c r="J10">
        <v>2268130</v>
      </c>
      <c r="K10" t="s">
        <v>902</v>
      </c>
      <c r="L10">
        <v>2154201</v>
      </c>
      <c r="M10">
        <v>22476</v>
      </c>
      <c r="N10">
        <v>20102010</v>
      </c>
      <c r="O10" t="s">
        <v>903</v>
      </c>
      <c r="Q10" t="s">
        <v>454</v>
      </c>
      <c r="R10" t="s">
        <v>854</v>
      </c>
      <c r="S10" t="s">
        <v>854</v>
      </c>
      <c r="U10" t="s">
        <v>855</v>
      </c>
      <c r="W10" t="s">
        <v>856</v>
      </c>
      <c r="X10">
        <v>79.260000000000005</v>
      </c>
      <c r="Y10">
        <v>1</v>
      </c>
      <c r="Z10">
        <v>53159000</v>
      </c>
      <c r="AA10">
        <v>4213382340</v>
      </c>
      <c r="AB10">
        <v>0.79</v>
      </c>
      <c r="AC10">
        <v>1</v>
      </c>
      <c r="AF10">
        <v>41995610</v>
      </c>
      <c r="AG10">
        <v>3328572048.5999999</v>
      </c>
      <c r="AH10">
        <v>2.10215854341048E-2</v>
      </c>
      <c r="AI10">
        <v>3.10914531026408E-2</v>
      </c>
      <c r="AJ10">
        <v>3.10914531026408E-2</v>
      </c>
      <c r="AM10" t="s">
        <v>65</v>
      </c>
      <c r="AN10" s="28">
        <f t="shared" si="0"/>
        <v>2.10215854341048E-2</v>
      </c>
      <c r="AO10" t="str">
        <f>VLOOKUP(N10,'Proforma GICS Map'!$G:$H,2,FALSE)</f>
        <v>Building Products</v>
      </c>
      <c r="AP10" t="b">
        <v>0</v>
      </c>
      <c r="AR10" s="30">
        <f t="shared" si="2"/>
        <v>2.0902057353870733E-2</v>
      </c>
      <c r="AS10" s="27">
        <f t="shared" si="1"/>
        <v>1.1952808023406661E-4</v>
      </c>
    </row>
    <row r="11" spans="1:49" x14ac:dyDescent="0.25">
      <c r="A11" t="s">
        <v>845</v>
      </c>
      <c r="B11">
        <v>20</v>
      </c>
      <c r="C11" t="s">
        <v>846</v>
      </c>
      <c r="D11">
        <v>20221130</v>
      </c>
      <c r="E11" t="s">
        <v>904</v>
      </c>
      <c r="F11" t="s">
        <v>905</v>
      </c>
      <c r="G11" t="s">
        <v>906</v>
      </c>
      <c r="H11">
        <v>7800105</v>
      </c>
      <c r="I11" t="s">
        <v>907</v>
      </c>
      <c r="J11" t="s">
        <v>908</v>
      </c>
      <c r="K11" t="s">
        <v>909</v>
      </c>
      <c r="L11">
        <v>501801</v>
      </c>
      <c r="M11">
        <v>4682</v>
      </c>
      <c r="N11">
        <v>20101010</v>
      </c>
      <c r="O11" t="s">
        <v>910</v>
      </c>
      <c r="Q11" t="s">
        <v>445</v>
      </c>
      <c r="R11" t="s">
        <v>854</v>
      </c>
      <c r="S11" t="s">
        <v>854</v>
      </c>
      <c r="U11" t="s">
        <v>855</v>
      </c>
      <c r="W11" t="s">
        <v>856</v>
      </c>
      <c r="X11">
        <v>52</v>
      </c>
      <c r="Y11">
        <v>1</v>
      </c>
      <c r="Z11">
        <v>80438000</v>
      </c>
      <c r="AA11">
        <v>4182776000</v>
      </c>
      <c r="AB11">
        <v>0.94</v>
      </c>
      <c r="AC11">
        <v>1</v>
      </c>
      <c r="AF11">
        <v>75611720</v>
      </c>
      <c r="AG11">
        <v>3931809440</v>
      </c>
      <c r="AH11">
        <v>2.4831329124554699E-2</v>
      </c>
      <c r="AI11">
        <v>4.1041041041040997E-2</v>
      </c>
      <c r="AJ11">
        <v>4.1041041041040997E-2</v>
      </c>
      <c r="AM11" t="s">
        <v>65</v>
      </c>
      <c r="AN11" s="28">
        <f t="shared" si="0"/>
        <v>2.4831329124554699E-2</v>
      </c>
      <c r="AO11" t="str">
        <f>VLOOKUP(N11,'Proforma GICS Map'!$G:$H,2,FALSE)</f>
        <v>Aerospace &amp; Defense</v>
      </c>
      <c r="AP11" t="b">
        <v>0</v>
      </c>
      <c r="AR11" s="30">
        <f t="shared" si="2"/>
        <v>2.4690138960319807E-2</v>
      </c>
      <c r="AS11" s="27">
        <f t="shared" si="1"/>
        <v>1.4119016423489242E-4</v>
      </c>
    </row>
    <row r="12" spans="1:49" x14ac:dyDescent="0.25">
      <c r="A12" t="s">
        <v>845</v>
      </c>
      <c r="B12">
        <v>20</v>
      </c>
      <c r="C12" t="s">
        <v>846</v>
      </c>
      <c r="D12">
        <v>20221130</v>
      </c>
      <c r="E12" t="s">
        <v>911</v>
      </c>
      <c r="F12" t="s">
        <v>912</v>
      </c>
      <c r="G12" t="s">
        <v>913</v>
      </c>
      <c r="H12">
        <v>8073108</v>
      </c>
      <c r="I12" t="s">
        <v>914</v>
      </c>
      <c r="J12" t="s">
        <v>915</v>
      </c>
      <c r="K12" t="s">
        <v>916</v>
      </c>
      <c r="L12">
        <v>17636201</v>
      </c>
      <c r="M12">
        <v>46643</v>
      </c>
      <c r="N12">
        <v>20101010</v>
      </c>
      <c r="O12" t="s">
        <v>910</v>
      </c>
      <c r="Q12" t="s">
        <v>454</v>
      </c>
      <c r="R12" t="s">
        <v>854</v>
      </c>
      <c r="S12" t="s">
        <v>854</v>
      </c>
      <c r="U12" t="s">
        <v>855</v>
      </c>
      <c r="W12" t="s">
        <v>856</v>
      </c>
      <c r="X12">
        <v>91.99</v>
      </c>
      <c r="Y12">
        <v>1</v>
      </c>
      <c r="Z12">
        <v>24991000</v>
      </c>
      <c r="AA12">
        <v>2298922090</v>
      </c>
      <c r="AB12">
        <v>1</v>
      </c>
      <c r="AC12">
        <v>1</v>
      </c>
      <c r="AF12">
        <v>24991000</v>
      </c>
      <c r="AG12">
        <v>2298922090</v>
      </c>
      <c r="AH12">
        <v>1.45188346280839E-2</v>
      </c>
      <c r="AI12">
        <v>3.4409085797818498E-2</v>
      </c>
      <c r="AJ12">
        <v>3.4409085797818498E-2</v>
      </c>
      <c r="AM12" t="s">
        <v>65</v>
      </c>
      <c r="AN12" s="28">
        <f t="shared" si="0"/>
        <v>1.45188346280839E-2</v>
      </c>
      <c r="AO12" t="str">
        <f>VLOOKUP(N12,'Proforma GICS Map'!$G:$H,2,FALSE)</f>
        <v>Aerospace &amp; Defense</v>
      </c>
      <c r="AP12" t="b">
        <v>0</v>
      </c>
      <c r="AR12" s="30">
        <f t="shared" si="2"/>
        <v>1.4436280986458192E-2</v>
      </c>
      <c r="AS12" s="27">
        <f t="shared" si="1"/>
        <v>8.255364162570826E-5</v>
      </c>
    </row>
    <row r="13" spans="1:49" x14ac:dyDescent="0.25">
      <c r="A13" t="s">
        <v>845</v>
      </c>
      <c r="B13">
        <v>20</v>
      </c>
      <c r="C13" t="s">
        <v>846</v>
      </c>
      <c r="D13">
        <v>20221130</v>
      </c>
      <c r="E13" t="s">
        <v>917</v>
      </c>
      <c r="F13" t="s">
        <v>918</v>
      </c>
      <c r="G13" t="s">
        <v>919</v>
      </c>
      <c r="H13">
        <v>11311107</v>
      </c>
      <c r="I13" t="s">
        <v>920</v>
      </c>
      <c r="J13">
        <v>2021634</v>
      </c>
      <c r="K13" t="s">
        <v>921</v>
      </c>
      <c r="L13">
        <v>2796001</v>
      </c>
      <c r="M13">
        <v>9642</v>
      </c>
      <c r="N13">
        <v>20106010</v>
      </c>
      <c r="O13" t="s">
        <v>922</v>
      </c>
      <c r="Q13" t="s">
        <v>445</v>
      </c>
      <c r="R13" t="s">
        <v>854</v>
      </c>
      <c r="S13" t="s">
        <v>854</v>
      </c>
      <c r="U13" t="s">
        <v>855</v>
      </c>
      <c r="W13" t="s">
        <v>856</v>
      </c>
      <c r="X13">
        <v>150.5</v>
      </c>
      <c r="Y13">
        <v>1</v>
      </c>
      <c r="Z13">
        <v>11966000</v>
      </c>
      <c r="AA13">
        <v>1800883000</v>
      </c>
      <c r="AB13">
        <v>0.86</v>
      </c>
      <c r="AC13">
        <v>1</v>
      </c>
      <c r="AF13">
        <v>10290760</v>
      </c>
      <c r="AG13">
        <v>1548759380</v>
      </c>
      <c r="AH13">
        <v>9.7811845885189506E-3</v>
      </c>
      <c r="AI13">
        <v>3.1033774063163599E-2</v>
      </c>
      <c r="AJ13">
        <v>3.1033774063163599E-2</v>
      </c>
      <c r="AM13" t="s">
        <v>65</v>
      </c>
      <c r="AN13" s="28">
        <f t="shared" si="0"/>
        <v>9.7811845885189506E-3</v>
      </c>
      <c r="AO13" t="str">
        <f>VLOOKUP(N13,'Proforma GICS Map'!$G:$H,2,FALSE)</f>
        <v>Construction Machinery &amp; Heavy Transportation Equipment (New Name)</v>
      </c>
      <c r="AP13" t="b">
        <v>0</v>
      </c>
      <c r="AR13" s="30">
        <f t="shared" si="2"/>
        <v>9.7255690775030924E-3</v>
      </c>
      <c r="AS13" s="27">
        <f t="shared" si="1"/>
        <v>5.5615511015858279E-5</v>
      </c>
    </row>
    <row r="14" spans="1:49" x14ac:dyDescent="0.25">
      <c r="A14" t="s">
        <v>845</v>
      </c>
      <c r="B14">
        <v>20</v>
      </c>
      <c r="C14" t="s">
        <v>846</v>
      </c>
      <c r="D14">
        <v>20221130</v>
      </c>
      <c r="E14" t="s">
        <v>923</v>
      </c>
      <c r="F14" t="s">
        <v>924</v>
      </c>
      <c r="G14" t="s">
        <v>925</v>
      </c>
      <c r="H14" s="1">
        <v>12348108</v>
      </c>
      <c r="I14" t="s">
        <v>926</v>
      </c>
      <c r="J14">
        <v>2012757</v>
      </c>
      <c r="K14" t="s">
        <v>927</v>
      </c>
      <c r="L14">
        <v>1408401</v>
      </c>
      <c r="M14">
        <v>4200</v>
      </c>
      <c r="N14">
        <v>20106020</v>
      </c>
      <c r="O14" t="s">
        <v>880</v>
      </c>
      <c r="Q14" t="s">
        <v>445</v>
      </c>
      <c r="R14" t="s">
        <v>854</v>
      </c>
      <c r="S14" t="s">
        <v>854</v>
      </c>
      <c r="U14" t="s">
        <v>855</v>
      </c>
      <c r="W14" t="s">
        <v>856</v>
      </c>
      <c r="X14">
        <v>101.37</v>
      </c>
      <c r="Y14">
        <v>1</v>
      </c>
      <c r="Z14">
        <v>31100000</v>
      </c>
      <c r="AA14">
        <v>3152607000</v>
      </c>
      <c r="AB14">
        <v>1</v>
      </c>
      <c r="AC14">
        <v>1</v>
      </c>
      <c r="AF14">
        <v>31100000</v>
      </c>
      <c r="AG14">
        <v>3152607000</v>
      </c>
      <c r="AH14">
        <v>1.9910278769099E-2</v>
      </c>
      <c r="AI14">
        <v>2.0434870142943401E-2</v>
      </c>
      <c r="AJ14">
        <v>2.0434870142943401E-2</v>
      </c>
      <c r="AM14" t="s">
        <v>65</v>
      </c>
      <c r="AN14" s="28">
        <f t="shared" si="0"/>
        <v>1.9910278769099E-2</v>
      </c>
      <c r="AO14" t="str">
        <f>VLOOKUP(N14,'Proforma GICS Map'!$G:$H,2,FALSE)</f>
        <v>Industrial Machinery &amp; Supplies &amp; Components (New Name)</v>
      </c>
      <c r="AP14" t="b">
        <v>0</v>
      </c>
      <c r="AR14" s="30">
        <f t="shared" si="2"/>
        <v>1.9797069543959624E-2</v>
      </c>
      <c r="AS14" s="27">
        <f t="shared" si="1"/>
        <v>1.1320922513937542E-4</v>
      </c>
    </row>
    <row r="15" spans="1:49" x14ac:dyDescent="0.25">
      <c r="A15" t="s">
        <v>845</v>
      </c>
      <c r="B15">
        <v>20</v>
      </c>
      <c r="C15" t="s">
        <v>846</v>
      </c>
      <c r="D15">
        <v>20221130</v>
      </c>
      <c r="E15" t="s">
        <v>928</v>
      </c>
      <c r="F15" t="s">
        <v>929</v>
      </c>
      <c r="G15" s="1" t="s">
        <v>930</v>
      </c>
      <c r="H15" t="s">
        <v>931</v>
      </c>
      <c r="I15" t="s">
        <v>932</v>
      </c>
      <c r="J15" t="s">
        <v>933</v>
      </c>
      <c r="K15" t="s">
        <v>934</v>
      </c>
      <c r="L15">
        <v>17500701</v>
      </c>
      <c r="M15">
        <v>46641</v>
      </c>
      <c r="N15">
        <v>20302010</v>
      </c>
      <c r="O15" t="s">
        <v>935</v>
      </c>
      <c r="Q15" t="s">
        <v>454</v>
      </c>
      <c r="R15" t="s">
        <v>854</v>
      </c>
      <c r="S15" t="s">
        <v>854</v>
      </c>
      <c r="U15" t="s">
        <v>855</v>
      </c>
      <c r="W15" t="s">
        <v>856</v>
      </c>
      <c r="X15">
        <v>82.61</v>
      </c>
      <c r="Y15">
        <v>1</v>
      </c>
      <c r="Z15">
        <v>18181000</v>
      </c>
      <c r="AA15">
        <v>1501932410</v>
      </c>
      <c r="AB15">
        <v>0.85</v>
      </c>
      <c r="AC15">
        <v>1</v>
      </c>
      <c r="AF15">
        <v>15453850</v>
      </c>
      <c r="AG15">
        <v>1276642548.5</v>
      </c>
      <c r="AH15">
        <v>8.0626316661505902E-3</v>
      </c>
      <c r="AI15">
        <v>3.0306809678223901E-2</v>
      </c>
      <c r="AJ15">
        <v>3.0306809678223901E-2</v>
      </c>
      <c r="AM15" t="s">
        <v>65</v>
      </c>
      <c r="AN15" s="28">
        <f t="shared" si="0"/>
        <v>8.0626316661505902E-3</v>
      </c>
      <c r="AO15" t="str">
        <f>VLOOKUP(N15,'Proforma GICS Map'!$G:$H,2,FALSE)</f>
        <v>Passenger Airlines (New name)</v>
      </c>
      <c r="AP15" t="b">
        <v>0</v>
      </c>
      <c r="AR15" s="30">
        <f t="shared" si="2"/>
        <v>8.0167877935411382E-3</v>
      </c>
      <c r="AS15" s="27">
        <f t="shared" si="1"/>
        <v>4.5843872609451983E-5</v>
      </c>
    </row>
    <row r="16" spans="1:49" x14ac:dyDescent="0.25">
      <c r="A16" t="s">
        <v>845</v>
      </c>
      <c r="B16">
        <v>20</v>
      </c>
      <c r="C16" t="s">
        <v>846</v>
      </c>
      <c r="D16">
        <v>20221130</v>
      </c>
      <c r="E16" t="s">
        <v>936</v>
      </c>
      <c r="F16" t="s">
        <v>937</v>
      </c>
      <c r="G16" t="s">
        <v>938</v>
      </c>
      <c r="H16">
        <v>30506109</v>
      </c>
      <c r="I16" t="s">
        <v>939</v>
      </c>
      <c r="J16">
        <v>2030674</v>
      </c>
      <c r="K16" t="s">
        <v>940</v>
      </c>
      <c r="L16">
        <v>1237901</v>
      </c>
      <c r="M16">
        <v>19755</v>
      </c>
      <c r="N16">
        <v>20102010</v>
      </c>
      <c r="O16" t="s">
        <v>903</v>
      </c>
      <c r="Q16" t="s">
        <v>454</v>
      </c>
      <c r="R16" t="s">
        <v>854</v>
      </c>
      <c r="S16" t="s">
        <v>854</v>
      </c>
      <c r="U16" t="s">
        <v>855</v>
      </c>
      <c r="W16" t="s">
        <v>856</v>
      </c>
      <c r="X16">
        <v>54.2</v>
      </c>
      <c r="Y16">
        <v>1</v>
      </c>
      <c r="Z16">
        <v>16594000</v>
      </c>
      <c r="AA16">
        <v>899394800</v>
      </c>
      <c r="AB16">
        <v>1</v>
      </c>
      <c r="AC16">
        <v>1</v>
      </c>
      <c r="AF16">
        <v>16594000</v>
      </c>
      <c r="AG16">
        <v>899394800</v>
      </c>
      <c r="AH16">
        <v>5.6801247955987101E-3</v>
      </c>
      <c r="AI16">
        <v>1.4791237595955801E-2</v>
      </c>
      <c r="AJ16">
        <v>1.4791237595955801E-2</v>
      </c>
      <c r="AM16" t="s">
        <v>65</v>
      </c>
      <c r="AN16" s="28">
        <f t="shared" si="0"/>
        <v>5.6801247955987101E-3</v>
      </c>
      <c r="AO16" t="str">
        <f>VLOOKUP(N16,'Proforma GICS Map'!$G:$H,2,FALSE)</f>
        <v>Building Products</v>
      </c>
      <c r="AP16" t="b">
        <v>0</v>
      </c>
      <c r="AR16" s="30">
        <f t="shared" si="2"/>
        <v>5.647827782871654E-3</v>
      </c>
      <c r="AS16" s="27">
        <f t="shared" si="1"/>
        <v>3.2297012727056096E-5</v>
      </c>
    </row>
    <row r="17" spans="1:45" x14ac:dyDescent="0.25">
      <c r="A17" t="s">
        <v>845</v>
      </c>
      <c r="B17">
        <v>20</v>
      </c>
      <c r="C17" t="s">
        <v>846</v>
      </c>
      <c r="D17">
        <v>20221130</v>
      </c>
      <c r="E17" t="s">
        <v>941</v>
      </c>
      <c r="F17" t="s">
        <v>942</v>
      </c>
      <c r="G17" t="s">
        <v>943</v>
      </c>
      <c r="H17">
        <v>37598109</v>
      </c>
      <c r="I17" t="s">
        <v>944</v>
      </c>
      <c r="J17">
        <v>2046176</v>
      </c>
      <c r="K17" t="s">
        <v>945</v>
      </c>
      <c r="L17">
        <v>168601</v>
      </c>
      <c r="M17">
        <v>4213</v>
      </c>
      <c r="N17">
        <v>20102010</v>
      </c>
      <c r="O17" t="s">
        <v>903</v>
      </c>
      <c r="Q17" t="s">
        <v>454</v>
      </c>
      <c r="R17" t="s">
        <v>854</v>
      </c>
      <c r="S17" t="s">
        <v>854</v>
      </c>
      <c r="U17" t="s">
        <v>855</v>
      </c>
      <c r="W17" t="s">
        <v>856</v>
      </c>
      <c r="X17">
        <v>48.25</v>
      </c>
      <c r="Y17">
        <v>1</v>
      </c>
      <c r="Z17">
        <v>22157000</v>
      </c>
      <c r="AA17">
        <v>1069075250</v>
      </c>
      <c r="AB17">
        <v>1</v>
      </c>
      <c r="AC17">
        <v>1</v>
      </c>
      <c r="AF17">
        <v>22157000</v>
      </c>
      <c r="AG17">
        <v>1069075250</v>
      </c>
      <c r="AH17">
        <v>6.7517410995548196E-3</v>
      </c>
      <c r="AI17">
        <v>9.6254446536932405E-3</v>
      </c>
      <c r="AJ17">
        <v>9.6254446536932405E-3</v>
      </c>
      <c r="AM17" t="s">
        <v>65</v>
      </c>
      <c r="AN17" s="28">
        <f t="shared" si="0"/>
        <v>6.7517410995548196E-3</v>
      </c>
      <c r="AO17" t="str">
        <f>VLOOKUP(N17,'Proforma GICS Map'!$G:$H,2,FALSE)</f>
        <v>Building Products</v>
      </c>
      <c r="AP17" t="b">
        <v>0</v>
      </c>
      <c r="AR17" s="30">
        <f t="shared" si="2"/>
        <v>6.7133509098901388E-3</v>
      </c>
      <c r="AS17" s="27">
        <f t="shared" si="1"/>
        <v>3.8390189664680788E-5</v>
      </c>
    </row>
    <row r="18" spans="1:45" x14ac:dyDescent="0.25">
      <c r="A18" t="s">
        <v>845</v>
      </c>
      <c r="B18">
        <v>20</v>
      </c>
      <c r="C18" t="s">
        <v>846</v>
      </c>
      <c r="D18">
        <v>20221130</v>
      </c>
      <c r="E18" t="s">
        <v>946</v>
      </c>
      <c r="F18" t="s">
        <v>947</v>
      </c>
      <c r="G18" t="s">
        <v>948</v>
      </c>
      <c r="H18" t="s">
        <v>949</v>
      </c>
      <c r="I18" t="s">
        <v>950</v>
      </c>
      <c r="J18">
        <v>2086309</v>
      </c>
      <c r="K18" t="s">
        <v>951</v>
      </c>
      <c r="L18">
        <v>210102</v>
      </c>
      <c r="M18">
        <v>3995</v>
      </c>
      <c r="N18">
        <v>20107010</v>
      </c>
      <c r="O18" t="s">
        <v>952</v>
      </c>
      <c r="Q18" t="s">
        <v>445</v>
      </c>
      <c r="R18" t="s">
        <v>854</v>
      </c>
      <c r="S18" t="s">
        <v>854</v>
      </c>
      <c r="U18" t="s">
        <v>855</v>
      </c>
      <c r="W18" t="s">
        <v>856</v>
      </c>
      <c r="X18">
        <v>132.49</v>
      </c>
      <c r="Y18">
        <v>1</v>
      </c>
      <c r="Z18">
        <v>38444000</v>
      </c>
      <c r="AA18">
        <v>5093445560</v>
      </c>
      <c r="AB18">
        <v>1</v>
      </c>
      <c r="AC18">
        <v>1</v>
      </c>
      <c r="AF18">
        <v>38444000</v>
      </c>
      <c r="AG18">
        <v>5093445560</v>
      </c>
      <c r="AH18">
        <v>3.21676380832846E-2</v>
      </c>
      <c r="AI18">
        <v>2.4512836374883998E-2</v>
      </c>
      <c r="AJ18">
        <v>2.4512836374883998E-2</v>
      </c>
      <c r="AM18" t="s">
        <v>65</v>
      </c>
      <c r="AN18" s="28">
        <f t="shared" si="0"/>
        <v>3.21676380832846E-2</v>
      </c>
      <c r="AO18" t="str">
        <f>VLOOKUP(N18,'Proforma GICS Map'!$G:$H,2,FALSE)</f>
        <v>Trading Companies &amp; Distributors</v>
      </c>
      <c r="AP18" t="b">
        <v>0</v>
      </c>
      <c r="AR18" s="30">
        <f t="shared" si="2"/>
        <v>3.1984733894739298E-2</v>
      </c>
      <c r="AS18" s="27">
        <f t="shared" si="1"/>
        <v>1.8290418854530199E-4</v>
      </c>
    </row>
    <row r="19" spans="1:45" x14ac:dyDescent="0.25">
      <c r="A19" t="s">
        <v>845</v>
      </c>
      <c r="B19">
        <v>20</v>
      </c>
      <c r="C19" t="s">
        <v>846</v>
      </c>
      <c r="D19">
        <v>20221130</v>
      </c>
      <c r="E19" t="s">
        <v>953</v>
      </c>
      <c r="F19" t="s">
        <v>954</v>
      </c>
      <c r="G19" t="s">
        <v>955</v>
      </c>
      <c r="H19">
        <v>39653100</v>
      </c>
      <c r="I19" t="s">
        <v>956</v>
      </c>
      <c r="J19" t="s">
        <v>957</v>
      </c>
      <c r="K19" t="s">
        <v>958</v>
      </c>
      <c r="L19">
        <v>32879501</v>
      </c>
      <c r="M19">
        <v>793077</v>
      </c>
      <c r="N19">
        <v>20103010</v>
      </c>
      <c r="O19" t="s">
        <v>959</v>
      </c>
      <c r="Q19" t="s">
        <v>445</v>
      </c>
      <c r="R19" t="s">
        <v>854</v>
      </c>
      <c r="S19" t="s">
        <v>854</v>
      </c>
      <c r="U19" t="s">
        <v>855</v>
      </c>
      <c r="W19" t="s">
        <v>856</v>
      </c>
      <c r="X19">
        <v>61.1</v>
      </c>
      <c r="Y19">
        <v>1</v>
      </c>
      <c r="Z19">
        <v>48357000</v>
      </c>
      <c r="AA19">
        <v>2954612700</v>
      </c>
      <c r="AB19">
        <v>1</v>
      </c>
      <c r="AC19">
        <v>1</v>
      </c>
      <c r="AF19">
        <v>48357000</v>
      </c>
      <c r="AG19">
        <v>2954612700</v>
      </c>
      <c r="AH19">
        <v>1.8659846441919401E-2</v>
      </c>
      <c r="AI19">
        <v>3.5242290748898598E-2</v>
      </c>
      <c r="AJ19">
        <v>3.5242290748898598E-2</v>
      </c>
      <c r="AM19" t="s">
        <v>65</v>
      </c>
      <c r="AN19" s="28">
        <f t="shared" si="0"/>
        <v>1.8659846441919401E-2</v>
      </c>
      <c r="AO19" t="str">
        <f>VLOOKUP(N19,'Proforma GICS Map'!$G:$H,2,FALSE)</f>
        <v>Construction &amp; Engineering</v>
      </c>
      <c r="AP19" t="b">
        <v>0</v>
      </c>
      <c r="AR19" s="30">
        <f t="shared" si="2"/>
        <v>1.8553747136057969E-2</v>
      </c>
      <c r="AS19" s="27">
        <f t="shared" si="1"/>
        <v>1.0609930586143179E-4</v>
      </c>
    </row>
    <row r="20" spans="1:45" x14ac:dyDescent="0.25">
      <c r="A20" t="s">
        <v>845</v>
      </c>
      <c r="B20">
        <v>20</v>
      </c>
      <c r="C20" t="s">
        <v>846</v>
      </c>
      <c r="D20">
        <v>20221130</v>
      </c>
      <c r="E20" t="s">
        <v>960</v>
      </c>
      <c r="F20" t="s">
        <v>961</v>
      </c>
      <c r="G20" t="s">
        <v>962</v>
      </c>
      <c r="H20">
        <v>46224101</v>
      </c>
      <c r="I20" t="s">
        <v>963</v>
      </c>
      <c r="J20">
        <v>2060370</v>
      </c>
      <c r="K20" t="s">
        <v>964</v>
      </c>
      <c r="L20">
        <v>1226201</v>
      </c>
      <c r="M20">
        <v>9887</v>
      </c>
      <c r="N20">
        <v>20106010</v>
      </c>
      <c r="O20" t="s">
        <v>922</v>
      </c>
      <c r="Q20" t="s">
        <v>454</v>
      </c>
      <c r="R20" t="s">
        <v>854</v>
      </c>
      <c r="S20" t="s">
        <v>854</v>
      </c>
      <c r="U20" t="s">
        <v>855</v>
      </c>
      <c r="W20" t="s">
        <v>856</v>
      </c>
      <c r="X20">
        <v>44.24</v>
      </c>
      <c r="Y20">
        <v>1</v>
      </c>
      <c r="Z20">
        <v>22865000</v>
      </c>
      <c r="AA20">
        <v>1011547600</v>
      </c>
      <c r="AB20">
        <v>1</v>
      </c>
      <c r="AC20">
        <v>1</v>
      </c>
      <c r="AF20">
        <v>22865000</v>
      </c>
      <c r="AG20">
        <v>1011547600</v>
      </c>
      <c r="AH20">
        <v>6.3884254219485799E-3</v>
      </c>
      <c r="AI20">
        <v>1.6777752240864099E-2</v>
      </c>
      <c r="AJ20">
        <v>1.6777752240864099E-2</v>
      </c>
      <c r="AM20" t="s">
        <v>65</v>
      </c>
      <c r="AN20" s="28">
        <f t="shared" si="0"/>
        <v>6.3884254219485799E-3</v>
      </c>
      <c r="AO20" t="str">
        <f>VLOOKUP(N20,'Proforma GICS Map'!$G:$H,2,FALSE)</f>
        <v>Construction Machinery &amp; Heavy Transportation Equipment (New Name)</v>
      </c>
      <c r="AP20" t="b">
        <v>0</v>
      </c>
      <c r="AR20" s="30">
        <f t="shared" si="2"/>
        <v>6.3521010339142973E-3</v>
      </c>
      <c r="AS20" s="27">
        <f t="shared" si="1"/>
        <v>3.6324388034282562E-5</v>
      </c>
    </row>
    <row r="21" spans="1:45" x14ac:dyDescent="0.25">
      <c r="A21" t="s">
        <v>845</v>
      </c>
      <c r="B21">
        <v>20</v>
      </c>
      <c r="C21" t="s">
        <v>846</v>
      </c>
      <c r="D21">
        <v>20221130</v>
      </c>
      <c r="E21" t="s">
        <v>965</v>
      </c>
      <c r="F21" t="s">
        <v>966</v>
      </c>
      <c r="G21" t="s">
        <v>967</v>
      </c>
      <c r="H21">
        <v>49164205</v>
      </c>
      <c r="I21" t="s">
        <v>968</v>
      </c>
      <c r="J21" t="s">
        <v>969</v>
      </c>
      <c r="K21" t="s">
        <v>970</v>
      </c>
      <c r="L21">
        <v>6115502</v>
      </c>
      <c r="M21">
        <v>43906</v>
      </c>
      <c r="N21">
        <v>20301010</v>
      </c>
      <c r="O21" t="s">
        <v>971</v>
      </c>
      <c r="Q21" t="s">
        <v>454</v>
      </c>
      <c r="R21" t="s">
        <v>854</v>
      </c>
      <c r="S21" t="s">
        <v>854</v>
      </c>
      <c r="U21" t="s">
        <v>855</v>
      </c>
      <c r="W21" t="s">
        <v>856</v>
      </c>
      <c r="X21">
        <v>100.77</v>
      </c>
      <c r="Y21">
        <v>1</v>
      </c>
      <c r="Z21">
        <v>28322000</v>
      </c>
      <c r="AA21">
        <v>2854007940</v>
      </c>
      <c r="AB21">
        <v>0.91</v>
      </c>
      <c r="AC21">
        <v>1</v>
      </c>
      <c r="AF21">
        <v>25773020</v>
      </c>
      <c r="AG21">
        <v>2597147225.4000001</v>
      </c>
      <c r="AH21">
        <v>1.6402274454794401E-2</v>
      </c>
      <c r="AI21">
        <v>6.9513406156901597E-4</v>
      </c>
      <c r="AJ21">
        <v>6.9513406156901597E-4</v>
      </c>
      <c r="AM21" t="s">
        <v>65</v>
      </c>
      <c r="AN21" s="28">
        <f t="shared" si="0"/>
        <v>1.6402274454794401E-2</v>
      </c>
      <c r="AO21" t="str">
        <f>VLOOKUP(N21,'Proforma GICS Map'!$G:$H,2,FALSE)</f>
        <v>Air Freight &amp; Logistics</v>
      </c>
      <c r="AP21" t="b">
        <v>0</v>
      </c>
      <c r="AR21" s="30">
        <f t="shared" si="2"/>
        <v>1.630901163295824E-2</v>
      </c>
      <c r="AS21" s="27">
        <f t="shared" si="1"/>
        <v>9.326282183616183E-5</v>
      </c>
    </row>
    <row r="22" spans="1:45" x14ac:dyDescent="0.25">
      <c r="A22" t="s">
        <v>845</v>
      </c>
      <c r="B22">
        <v>20</v>
      </c>
      <c r="C22" t="s">
        <v>846</v>
      </c>
      <c r="D22">
        <v>20221130</v>
      </c>
      <c r="E22" t="s">
        <v>972</v>
      </c>
      <c r="F22" t="s">
        <v>973</v>
      </c>
      <c r="G22" t="s">
        <v>974</v>
      </c>
      <c r="H22">
        <v>67806109</v>
      </c>
      <c r="I22" t="s">
        <v>975</v>
      </c>
      <c r="J22">
        <v>2080732</v>
      </c>
      <c r="K22" t="s">
        <v>976</v>
      </c>
      <c r="L22">
        <v>204901</v>
      </c>
      <c r="M22">
        <v>3959</v>
      </c>
      <c r="N22">
        <v>20106020</v>
      </c>
      <c r="O22" t="s">
        <v>952</v>
      </c>
      <c r="Q22" t="s">
        <v>445</v>
      </c>
      <c r="R22" t="s">
        <v>854</v>
      </c>
      <c r="S22" t="s">
        <v>854</v>
      </c>
      <c r="U22" t="s">
        <v>855</v>
      </c>
      <c r="W22" t="s">
        <v>856</v>
      </c>
      <c r="X22">
        <v>42.59</v>
      </c>
      <c r="Y22">
        <v>1</v>
      </c>
      <c r="Z22">
        <v>50518000</v>
      </c>
      <c r="AA22">
        <v>2151561620</v>
      </c>
      <c r="AB22">
        <v>1</v>
      </c>
      <c r="AC22">
        <v>1</v>
      </c>
      <c r="AF22">
        <v>50518000</v>
      </c>
      <c r="AG22">
        <v>2151561620</v>
      </c>
      <c r="AH22">
        <v>1.35881800817844E-2</v>
      </c>
      <c r="AI22">
        <v>2.1587910769968799E-2</v>
      </c>
      <c r="AJ22">
        <v>2.1587910769968799E-2</v>
      </c>
      <c r="AM22" t="s">
        <v>65</v>
      </c>
      <c r="AN22" s="28">
        <f t="shared" si="0"/>
        <v>1.35881800817844E-2</v>
      </c>
      <c r="AO22" t="str">
        <f>VLOOKUP(N22,'Proforma GICS Map'!$G:$H,2,FALSE)</f>
        <v>Industrial Machinery &amp; Supplies &amp; Components (New Name)</v>
      </c>
      <c r="AP22" t="b">
        <v>0</v>
      </c>
      <c r="AR22" s="30">
        <f t="shared" si="2"/>
        <v>1.3510918112931434E-2</v>
      </c>
      <c r="AS22" s="27">
        <f t="shared" si="1"/>
        <v>7.7261968852966947E-5</v>
      </c>
    </row>
    <row r="23" spans="1:45" x14ac:dyDescent="0.25">
      <c r="A23" t="s">
        <v>845</v>
      </c>
      <c r="B23">
        <v>20</v>
      </c>
      <c r="C23" t="s">
        <v>846</v>
      </c>
      <c r="D23">
        <v>20221130</v>
      </c>
      <c r="E23" t="s">
        <v>977</v>
      </c>
      <c r="F23" t="s">
        <v>978</v>
      </c>
      <c r="G23" t="s">
        <v>979</v>
      </c>
      <c r="H23" t="s">
        <v>980</v>
      </c>
      <c r="I23" t="s">
        <v>981</v>
      </c>
      <c r="J23" t="s">
        <v>982</v>
      </c>
      <c r="K23" t="s">
        <v>983</v>
      </c>
      <c r="L23">
        <v>1648601</v>
      </c>
      <c r="M23">
        <v>318288</v>
      </c>
      <c r="N23">
        <v>20107010</v>
      </c>
      <c r="O23" t="s">
        <v>952</v>
      </c>
      <c r="Q23" t="s">
        <v>445</v>
      </c>
      <c r="R23" t="s">
        <v>854</v>
      </c>
      <c r="S23" t="s">
        <v>854</v>
      </c>
      <c r="U23" t="s">
        <v>855</v>
      </c>
      <c r="W23" t="s">
        <v>856</v>
      </c>
      <c r="X23">
        <v>74.040000000000006</v>
      </c>
      <c r="Y23">
        <v>1</v>
      </c>
      <c r="Z23">
        <v>39448000</v>
      </c>
      <c r="AA23">
        <v>2920729920</v>
      </c>
      <c r="AB23">
        <v>1</v>
      </c>
      <c r="AC23">
        <v>1</v>
      </c>
      <c r="AF23">
        <v>39448000</v>
      </c>
      <c r="AG23">
        <v>2920729920</v>
      </c>
      <c r="AH23">
        <v>1.8445859860251601E-2</v>
      </c>
      <c r="AI23">
        <v>7.0729053318824798E-3</v>
      </c>
      <c r="AJ23">
        <v>2.2714907508160999E-2</v>
      </c>
      <c r="AM23" t="s">
        <v>65</v>
      </c>
      <c r="AN23" s="28">
        <f t="shared" si="0"/>
        <v>1.8445859860251601E-2</v>
      </c>
      <c r="AO23" t="str">
        <f>VLOOKUP(N23,'Proforma GICS Map'!$G:$H,2,FALSE)</f>
        <v>Trading Companies &amp; Distributors</v>
      </c>
      <c r="AP23" t="b">
        <v>0</v>
      </c>
      <c r="AR23" s="30">
        <f t="shared" si="2"/>
        <v>1.8340977275430659E-2</v>
      </c>
      <c r="AS23" s="27">
        <f t="shared" si="1"/>
        <v>1.0488258482094226E-4</v>
      </c>
    </row>
    <row r="24" spans="1:45" x14ac:dyDescent="0.25">
      <c r="A24" t="s">
        <v>845</v>
      </c>
      <c r="B24">
        <v>20</v>
      </c>
      <c r="C24" t="s">
        <v>846</v>
      </c>
      <c r="D24">
        <v>20221130</v>
      </c>
      <c r="E24" t="s">
        <v>984</v>
      </c>
      <c r="F24" t="s">
        <v>985</v>
      </c>
      <c r="G24" t="s">
        <v>986</v>
      </c>
      <c r="H24">
        <v>104674106</v>
      </c>
      <c r="I24" t="s">
        <v>987</v>
      </c>
      <c r="J24">
        <v>2117726</v>
      </c>
      <c r="K24" t="s">
        <v>988</v>
      </c>
      <c r="L24">
        <v>235201</v>
      </c>
      <c r="M24">
        <v>9664</v>
      </c>
      <c r="N24">
        <v>20201010</v>
      </c>
      <c r="O24" t="s">
        <v>872</v>
      </c>
      <c r="Q24" t="s">
        <v>445</v>
      </c>
      <c r="R24" t="s">
        <v>854</v>
      </c>
      <c r="S24" t="s">
        <v>854</v>
      </c>
      <c r="U24" t="s">
        <v>855</v>
      </c>
      <c r="W24" t="s">
        <v>856</v>
      </c>
      <c r="X24">
        <v>47.9</v>
      </c>
      <c r="Y24">
        <v>1</v>
      </c>
      <c r="Z24">
        <v>46687000</v>
      </c>
      <c r="AA24">
        <v>2236307300</v>
      </c>
      <c r="AB24">
        <v>1</v>
      </c>
      <c r="AC24">
        <v>1</v>
      </c>
      <c r="AF24">
        <v>46687000</v>
      </c>
      <c r="AG24">
        <v>2236307300</v>
      </c>
      <c r="AH24">
        <v>1.41233911351371E-2</v>
      </c>
      <c r="AI24">
        <v>1.24709363770872E-2</v>
      </c>
      <c r="AJ24">
        <v>1.24709363770872E-2</v>
      </c>
      <c r="AM24" t="s">
        <v>65</v>
      </c>
      <c r="AN24" s="28">
        <f t="shared" si="0"/>
        <v>1.41233911351371E-2</v>
      </c>
      <c r="AO24" t="str">
        <f>VLOOKUP(N24,'Proforma GICS Map'!$G:$H,2,FALSE)</f>
        <v>Commercial Printing</v>
      </c>
      <c r="AP24" t="b">
        <v>0</v>
      </c>
      <c r="AR24" s="30">
        <f t="shared" si="2"/>
        <v>1.4043085972899437E-2</v>
      </c>
      <c r="AS24" s="27">
        <f t="shared" si="1"/>
        <v>8.0305162237663541E-5</v>
      </c>
    </row>
    <row r="25" spans="1:45" x14ac:dyDescent="0.25">
      <c r="A25" t="s">
        <v>845</v>
      </c>
      <c r="B25">
        <v>20</v>
      </c>
      <c r="C25" t="s">
        <v>846</v>
      </c>
      <c r="D25">
        <v>20221130</v>
      </c>
      <c r="E25" t="s">
        <v>989</v>
      </c>
      <c r="F25" t="s">
        <v>990</v>
      </c>
      <c r="G25" t="s">
        <v>991</v>
      </c>
      <c r="H25" t="s">
        <v>992</v>
      </c>
      <c r="I25" t="s">
        <v>993</v>
      </c>
      <c r="J25">
        <v>2496384</v>
      </c>
      <c r="K25" t="s">
        <v>994</v>
      </c>
      <c r="L25">
        <v>12477501</v>
      </c>
      <c r="M25">
        <v>29095</v>
      </c>
      <c r="N25">
        <v>20106020</v>
      </c>
      <c r="O25" t="s">
        <v>880</v>
      </c>
      <c r="Q25" t="s">
        <v>445</v>
      </c>
      <c r="R25" t="s">
        <v>854</v>
      </c>
      <c r="S25" t="s">
        <v>854</v>
      </c>
      <c r="U25" t="s">
        <v>855</v>
      </c>
      <c r="W25" t="s">
        <v>856</v>
      </c>
      <c r="X25">
        <v>27.55</v>
      </c>
      <c r="Y25">
        <v>1</v>
      </c>
      <c r="Z25">
        <v>20361000</v>
      </c>
      <c r="AA25">
        <v>560945550</v>
      </c>
      <c r="AB25">
        <v>1</v>
      </c>
      <c r="AC25">
        <v>1</v>
      </c>
      <c r="AF25">
        <v>20361000</v>
      </c>
      <c r="AG25">
        <v>560945550</v>
      </c>
      <c r="AH25">
        <v>3.5426497101559299E-3</v>
      </c>
      <c r="AI25">
        <v>7.24017127286882E-2</v>
      </c>
      <c r="AJ25">
        <v>7.24017127286882E-2</v>
      </c>
      <c r="AM25" t="s">
        <v>65</v>
      </c>
      <c r="AN25" s="28">
        <f t="shared" si="0"/>
        <v>3.5426497101559299E-3</v>
      </c>
      <c r="AO25" t="str">
        <f>VLOOKUP(N25,'Proforma GICS Map'!$G:$H,2,FALSE)</f>
        <v>Industrial Machinery &amp; Supplies &amp; Components (New Name)</v>
      </c>
      <c r="AP25" t="b">
        <v>0</v>
      </c>
      <c r="AR25" s="30">
        <f t="shared" si="2"/>
        <v>3.5225063142106453E-3</v>
      </c>
      <c r="AS25" s="27">
        <f t="shared" si="1"/>
        <v>2.0143395945284616E-5</v>
      </c>
    </row>
    <row r="26" spans="1:45" x14ac:dyDescent="0.25">
      <c r="A26" t="s">
        <v>845</v>
      </c>
      <c r="B26">
        <v>20</v>
      </c>
      <c r="C26" t="s">
        <v>846</v>
      </c>
      <c r="D26">
        <v>20221130</v>
      </c>
      <c r="E26" t="s">
        <v>995</v>
      </c>
      <c r="F26" t="s">
        <v>996</v>
      </c>
      <c r="G26" t="s">
        <v>997</v>
      </c>
      <c r="H26">
        <v>199908104</v>
      </c>
      <c r="I26" t="s">
        <v>998</v>
      </c>
      <c r="J26">
        <v>2036047</v>
      </c>
      <c r="K26" t="s">
        <v>999</v>
      </c>
      <c r="L26">
        <v>6499701</v>
      </c>
      <c r="M26">
        <v>23566</v>
      </c>
      <c r="N26">
        <v>20103010</v>
      </c>
      <c r="O26" t="s">
        <v>872</v>
      </c>
      <c r="Q26" t="s">
        <v>445</v>
      </c>
      <c r="R26" t="s">
        <v>854</v>
      </c>
      <c r="S26" t="s">
        <v>854</v>
      </c>
      <c r="U26" t="s">
        <v>855</v>
      </c>
      <c r="W26" t="s">
        <v>856</v>
      </c>
      <c r="X26">
        <v>126.76</v>
      </c>
      <c r="Y26">
        <v>1</v>
      </c>
      <c r="Z26">
        <v>35776000</v>
      </c>
      <c r="AA26">
        <v>4534965760</v>
      </c>
      <c r="AB26">
        <v>1</v>
      </c>
      <c r="AC26">
        <v>1</v>
      </c>
      <c r="AF26">
        <v>35776000</v>
      </c>
      <c r="AG26">
        <v>4534965760</v>
      </c>
      <c r="AH26">
        <v>2.8640560808854E-2</v>
      </c>
      <c r="AI26">
        <v>1.9708792534792002E-2</v>
      </c>
      <c r="AJ26">
        <v>1.9708792534792002E-2</v>
      </c>
      <c r="AM26" t="s">
        <v>65</v>
      </c>
      <c r="AN26" s="28">
        <f t="shared" si="0"/>
        <v>2.8640560808854E-2</v>
      </c>
      <c r="AO26" t="str">
        <f>VLOOKUP(N26,'Proforma GICS Map'!$G:$H,2,FALSE)</f>
        <v>Construction &amp; Engineering</v>
      </c>
      <c r="AP26" t="b">
        <v>0</v>
      </c>
      <c r="AR26" s="30">
        <f t="shared" si="2"/>
        <v>2.847771147186938E-2</v>
      </c>
      <c r="AS26" s="27">
        <f t="shared" si="1"/>
        <v>1.628493369846204E-4</v>
      </c>
    </row>
    <row r="27" spans="1:45" x14ac:dyDescent="0.25">
      <c r="A27" t="s">
        <v>845</v>
      </c>
      <c r="B27">
        <v>20</v>
      </c>
      <c r="C27" t="s">
        <v>846</v>
      </c>
      <c r="D27">
        <v>20221130</v>
      </c>
      <c r="E27" t="s">
        <v>1000</v>
      </c>
      <c r="F27" t="s">
        <v>1001</v>
      </c>
      <c r="G27" t="s">
        <v>1002</v>
      </c>
      <c r="H27" t="s">
        <v>1003</v>
      </c>
      <c r="I27" t="s">
        <v>1004</v>
      </c>
      <c r="J27" t="s">
        <v>1005</v>
      </c>
      <c r="K27" t="s">
        <v>1006</v>
      </c>
      <c r="L27">
        <v>6508401</v>
      </c>
      <c r="M27">
        <v>23556</v>
      </c>
      <c r="N27">
        <v>20201080</v>
      </c>
      <c r="O27" t="s">
        <v>872</v>
      </c>
      <c r="Q27" t="s">
        <v>445</v>
      </c>
      <c r="R27" t="s">
        <v>854</v>
      </c>
      <c r="S27" t="s">
        <v>854</v>
      </c>
      <c r="U27" t="s">
        <v>855</v>
      </c>
      <c r="W27" t="s">
        <v>856</v>
      </c>
      <c r="X27">
        <v>13.28</v>
      </c>
      <c r="Y27">
        <v>1</v>
      </c>
      <c r="Z27">
        <v>117619000</v>
      </c>
      <c r="AA27">
        <v>1561980320</v>
      </c>
      <c r="AB27">
        <v>1</v>
      </c>
      <c r="AC27">
        <v>1</v>
      </c>
      <c r="AF27">
        <v>117619000</v>
      </c>
      <c r="AG27">
        <v>1561980320</v>
      </c>
      <c r="AH27">
        <v>9.86468139005163E-3</v>
      </c>
      <c r="AI27">
        <v>1.7624521072796901E-2</v>
      </c>
      <c r="AJ27">
        <v>1.7624521072796901E-2</v>
      </c>
      <c r="AM27" t="s">
        <v>65</v>
      </c>
      <c r="AN27" s="28">
        <f t="shared" si="0"/>
        <v>9.86468139005163E-3</v>
      </c>
      <c r="AO27" t="str">
        <f>VLOOKUP(N27,'Proforma GICS Map'!$G:$H,2,FALSE)</f>
        <v>Security &amp; Alarm Services</v>
      </c>
      <c r="AP27" t="b">
        <v>0</v>
      </c>
      <c r="AR27" s="30">
        <f t="shared" si="2"/>
        <v>9.8085911188220756E-3</v>
      </c>
      <c r="AS27" s="27">
        <f t="shared" si="1"/>
        <v>5.60902712295544E-5</v>
      </c>
    </row>
    <row r="28" spans="1:45" x14ac:dyDescent="0.25">
      <c r="A28" t="s">
        <v>845</v>
      </c>
      <c r="B28">
        <v>20</v>
      </c>
      <c r="C28" t="s">
        <v>846</v>
      </c>
      <c r="D28">
        <v>20221130</v>
      </c>
      <c r="E28" t="s">
        <v>1007</v>
      </c>
      <c r="F28" t="s">
        <v>1008</v>
      </c>
      <c r="G28" t="s">
        <v>1009</v>
      </c>
      <c r="H28">
        <v>233377407</v>
      </c>
      <c r="I28" t="s">
        <v>1010</v>
      </c>
      <c r="J28">
        <v>2276627</v>
      </c>
      <c r="K28" t="s">
        <v>1011</v>
      </c>
      <c r="L28">
        <v>6422301</v>
      </c>
      <c r="M28">
        <v>26392</v>
      </c>
      <c r="N28">
        <v>20107010</v>
      </c>
      <c r="O28" t="s">
        <v>952</v>
      </c>
      <c r="Q28" t="s">
        <v>454</v>
      </c>
      <c r="R28" t="s">
        <v>854</v>
      </c>
      <c r="S28" t="s">
        <v>854</v>
      </c>
      <c r="U28" t="s">
        <v>855</v>
      </c>
      <c r="W28" t="s">
        <v>856</v>
      </c>
      <c r="X28">
        <v>25.83</v>
      </c>
      <c r="Y28">
        <v>1</v>
      </c>
      <c r="Z28">
        <v>18847000</v>
      </c>
      <c r="AA28">
        <v>486818010</v>
      </c>
      <c r="AB28">
        <v>0.84</v>
      </c>
      <c r="AC28">
        <v>1</v>
      </c>
      <c r="AF28">
        <v>15831480</v>
      </c>
      <c r="AG28">
        <v>408927128.39999998</v>
      </c>
      <c r="AH28">
        <v>2.5825778863940701E-3</v>
      </c>
      <c r="AI28">
        <v>2.13523131672597E-2</v>
      </c>
      <c r="AJ28">
        <v>2.13523131672597E-2</v>
      </c>
      <c r="AM28" t="s">
        <v>65</v>
      </c>
      <c r="AN28" s="28">
        <f t="shared" si="0"/>
        <v>2.5825778863940701E-3</v>
      </c>
      <c r="AO28" t="str">
        <f>VLOOKUP(N28,'Proforma GICS Map'!$G:$H,2,FALSE)</f>
        <v>Trading Companies &amp; Distributors</v>
      </c>
      <c r="AP28" t="b">
        <v>0</v>
      </c>
      <c r="AR28" s="30">
        <f t="shared" si="2"/>
        <v>2.5678934289451575E-3</v>
      </c>
      <c r="AS28" s="27">
        <f t="shared" si="1"/>
        <v>1.4684457448912568E-5</v>
      </c>
    </row>
    <row r="29" spans="1:45" x14ac:dyDescent="0.25">
      <c r="A29" t="s">
        <v>845</v>
      </c>
      <c r="B29">
        <v>20</v>
      </c>
      <c r="C29" t="s">
        <v>846</v>
      </c>
      <c r="D29">
        <v>20221130</v>
      </c>
      <c r="E29" t="s">
        <v>1012</v>
      </c>
      <c r="F29" t="s">
        <v>1013</v>
      </c>
      <c r="G29" t="s">
        <v>1014</v>
      </c>
      <c r="H29">
        <v>248019101</v>
      </c>
      <c r="I29" t="s">
        <v>1015</v>
      </c>
      <c r="J29">
        <v>2260363</v>
      </c>
      <c r="K29" t="s">
        <v>1016</v>
      </c>
      <c r="L29">
        <v>386301</v>
      </c>
      <c r="M29">
        <v>4743</v>
      </c>
      <c r="N29">
        <v>20201010</v>
      </c>
      <c r="O29" t="s">
        <v>1017</v>
      </c>
      <c r="Q29" t="s">
        <v>445</v>
      </c>
      <c r="R29" t="s">
        <v>854</v>
      </c>
      <c r="S29" t="s">
        <v>854</v>
      </c>
      <c r="U29" t="s">
        <v>855</v>
      </c>
      <c r="W29" t="s">
        <v>856</v>
      </c>
      <c r="X29">
        <v>19.34</v>
      </c>
      <c r="Y29">
        <v>1</v>
      </c>
      <c r="Z29">
        <v>43085000</v>
      </c>
      <c r="AA29">
        <v>833263900</v>
      </c>
      <c r="AB29">
        <v>1</v>
      </c>
      <c r="AC29">
        <v>1</v>
      </c>
      <c r="AF29">
        <v>43085000</v>
      </c>
      <c r="AG29">
        <v>833263900</v>
      </c>
      <c r="AH29">
        <v>5.2624753219245703E-3</v>
      </c>
      <c r="AI29">
        <v>2.32804232804232E-2</v>
      </c>
      <c r="AJ29">
        <v>2.32804232804232E-2</v>
      </c>
      <c r="AM29" t="s">
        <v>65</v>
      </c>
      <c r="AN29" s="28">
        <f t="shared" si="0"/>
        <v>5.2624753219245703E-3</v>
      </c>
      <c r="AO29" t="str">
        <f>VLOOKUP(N29,'Proforma GICS Map'!$G:$H,2,FALSE)</f>
        <v>Commercial Printing</v>
      </c>
      <c r="AP29" t="b">
        <v>0</v>
      </c>
      <c r="AR29" s="30">
        <f t="shared" si="2"/>
        <v>5.2325530511005709E-3</v>
      </c>
      <c r="AS29" s="27">
        <f t="shared" si="1"/>
        <v>2.9922270823999446E-5</v>
      </c>
    </row>
    <row r="30" spans="1:45" x14ac:dyDescent="0.25">
      <c r="A30" t="s">
        <v>845</v>
      </c>
      <c r="B30">
        <v>20</v>
      </c>
      <c r="C30" t="s">
        <v>846</v>
      </c>
      <c r="D30">
        <v>20221130</v>
      </c>
      <c r="E30" t="s">
        <v>1018</v>
      </c>
      <c r="F30" t="s">
        <v>1019</v>
      </c>
      <c r="G30" t="s">
        <v>1020</v>
      </c>
      <c r="H30">
        <v>296315104</v>
      </c>
      <c r="I30" t="s">
        <v>1021</v>
      </c>
      <c r="J30">
        <v>2321583</v>
      </c>
      <c r="K30" t="s">
        <v>1022</v>
      </c>
      <c r="L30">
        <v>2322401</v>
      </c>
      <c r="M30">
        <v>15558</v>
      </c>
      <c r="N30">
        <v>20106020</v>
      </c>
      <c r="O30" t="s">
        <v>1023</v>
      </c>
      <c r="Q30" t="s">
        <v>445</v>
      </c>
      <c r="R30" t="s">
        <v>854</v>
      </c>
      <c r="S30" t="s">
        <v>854</v>
      </c>
      <c r="U30" t="s">
        <v>855</v>
      </c>
      <c r="W30" t="s">
        <v>856</v>
      </c>
      <c r="X30">
        <v>94.01</v>
      </c>
      <c r="Y30">
        <v>1</v>
      </c>
      <c r="Z30">
        <v>25853000</v>
      </c>
      <c r="AA30">
        <v>2430440530</v>
      </c>
      <c r="AB30">
        <v>1</v>
      </c>
      <c r="AC30">
        <v>1</v>
      </c>
      <c r="AF30">
        <v>25853000</v>
      </c>
      <c r="AG30">
        <v>2430440530</v>
      </c>
      <c r="AH30">
        <v>1.53494388878844E-2</v>
      </c>
      <c r="AI30">
        <v>2.4074074074074001E-2</v>
      </c>
      <c r="AJ30">
        <v>2.4074074074074001E-2</v>
      </c>
      <c r="AM30" t="s">
        <v>65</v>
      </c>
      <c r="AN30" s="28">
        <f t="shared" si="0"/>
        <v>1.53494388878844E-2</v>
      </c>
      <c r="AO30" t="str">
        <f>VLOOKUP(N30,'Proforma GICS Map'!$G:$H,2,FALSE)</f>
        <v>Industrial Machinery &amp; Supplies &amp; Components (New Name)</v>
      </c>
      <c r="AP30" t="b">
        <v>0</v>
      </c>
      <c r="AR30" s="30">
        <f t="shared" si="2"/>
        <v>1.5262162456299844E-2</v>
      </c>
      <c r="AS30" s="27">
        <f t="shared" si="1"/>
        <v>8.7276431584555267E-5</v>
      </c>
    </row>
    <row r="31" spans="1:45" x14ac:dyDescent="0.25">
      <c r="A31" t="s">
        <v>845</v>
      </c>
      <c r="B31">
        <v>20</v>
      </c>
      <c r="C31" t="s">
        <v>846</v>
      </c>
      <c r="D31">
        <v>20221130</v>
      </c>
      <c r="E31" t="s">
        <v>1024</v>
      </c>
      <c r="F31" t="s">
        <v>1025</v>
      </c>
      <c r="G31" t="s">
        <v>1026</v>
      </c>
      <c r="H31" t="s">
        <v>1027</v>
      </c>
      <c r="I31" t="s">
        <v>1028</v>
      </c>
      <c r="J31">
        <v>2951292</v>
      </c>
      <c r="K31" t="s">
        <v>1029</v>
      </c>
      <c r="L31">
        <v>14895001</v>
      </c>
      <c r="M31">
        <v>37251</v>
      </c>
      <c r="N31">
        <v>20106020</v>
      </c>
      <c r="O31" t="s">
        <v>880</v>
      </c>
      <c r="Q31" t="s">
        <v>445</v>
      </c>
      <c r="R31" t="s">
        <v>854</v>
      </c>
      <c r="S31" t="s">
        <v>854</v>
      </c>
      <c r="U31" t="s">
        <v>855</v>
      </c>
      <c r="W31" t="s">
        <v>856</v>
      </c>
      <c r="X31">
        <v>118.8</v>
      </c>
      <c r="Y31">
        <v>1</v>
      </c>
      <c r="Z31">
        <v>20802000</v>
      </c>
      <c r="AA31">
        <v>2471277600</v>
      </c>
      <c r="AB31">
        <v>1</v>
      </c>
      <c r="AC31">
        <v>1</v>
      </c>
      <c r="AF31">
        <v>20802000</v>
      </c>
      <c r="AG31">
        <v>2471277600</v>
      </c>
      <c r="AH31">
        <v>1.56073452643574E-2</v>
      </c>
      <c r="AI31">
        <v>3.2415051707656198E-2</v>
      </c>
      <c r="AJ31">
        <v>3.2415051707656198E-2</v>
      </c>
      <c r="AM31" t="s">
        <v>65</v>
      </c>
      <c r="AN31" s="28">
        <f t="shared" si="0"/>
        <v>1.56073452643574E-2</v>
      </c>
      <c r="AO31" t="str">
        <f>VLOOKUP(N31,'Proforma GICS Map'!$G:$H,2,FALSE)</f>
        <v>Industrial Machinery &amp; Supplies &amp; Components (New Name)</v>
      </c>
      <c r="AP31" t="b">
        <v>0</v>
      </c>
      <c r="AR31" s="30">
        <f t="shared" si="2"/>
        <v>1.5518602385146525E-2</v>
      </c>
      <c r="AS31" s="27">
        <f t="shared" si="1"/>
        <v>8.8742879210875272E-5</v>
      </c>
    </row>
    <row r="32" spans="1:45" x14ac:dyDescent="0.25">
      <c r="A32" t="s">
        <v>845</v>
      </c>
      <c r="B32">
        <v>20</v>
      </c>
      <c r="C32" t="s">
        <v>846</v>
      </c>
      <c r="D32">
        <v>20221130</v>
      </c>
      <c r="E32" t="s">
        <v>1030</v>
      </c>
      <c r="F32" t="s">
        <v>1031</v>
      </c>
      <c r="G32" t="s">
        <v>1032</v>
      </c>
      <c r="H32">
        <v>292562105</v>
      </c>
      <c r="I32" t="s">
        <v>1033</v>
      </c>
      <c r="J32">
        <v>2273446</v>
      </c>
      <c r="K32" t="s">
        <v>1034</v>
      </c>
      <c r="L32">
        <v>2557201</v>
      </c>
      <c r="M32">
        <v>12548</v>
      </c>
      <c r="N32">
        <v>20104010</v>
      </c>
      <c r="O32" t="s">
        <v>897</v>
      </c>
      <c r="Q32" t="s">
        <v>454</v>
      </c>
      <c r="R32" t="s">
        <v>854</v>
      </c>
      <c r="S32" t="s">
        <v>854</v>
      </c>
      <c r="U32" t="s">
        <v>855</v>
      </c>
      <c r="W32" t="s">
        <v>856</v>
      </c>
      <c r="X32">
        <v>146.11000000000001</v>
      </c>
      <c r="Y32">
        <v>1</v>
      </c>
      <c r="Z32">
        <v>19126000</v>
      </c>
      <c r="AA32">
        <v>2794499860</v>
      </c>
      <c r="AB32">
        <v>1</v>
      </c>
      <c r="AC32">
        <v>1</v>
      </c>
      <c r="AF32">
        <v>19126000</v>
      </c>
      <c r="AG32">
        <v>2794499860</v>
      </c>
      <c r="AH32">
        <v>1.7648654346326099E-2</v>
      </c>
      <c r="AI32">
        <v>8.0027595722662898E-3</v>
      </c>
      <c r="AJ32">
        <v>8.0027595722662898E-3</v>
      </c>
      <c r="AM32" t="s">
        <v>65</v>
      </c>
      <c r="AN32" s="28">
        <f t="shared" si="0"/>
        <v>1.7648654346326099E-2</v>
      </c>
      <c r="AO32" t="str">
        <f>VLOOKUP(N32,'Proforma GICS Map'!$G:$H,2,FALSE)</f>
        <v>Electrical Components &amp; Equipment</v>
      </c>
      <c r="AP32" t="b">
        <v>0</v>
      </c>
      <c r="AR32" s="30">
        <f t="shared" si="2"/>
        <v>1.754830464723495E-2</v>
      </c>
      <c r="AS32" s="27">
        <f t="shared" si="1"/>
        <v>1.0034969909114913E-4</v>
      </c>
    </row>
    <row r="33" spans="1:45" x14ac:dyDescent="0.25">
      <c r="A33" t="s">
        <v>845</v>
      </c>
      <c r="B33">
        <v>20</v>
      </c>
      <c r="C33" t="s">
        <v>846</v>
      </c>
      <c r="D33">
        <v>20221130</v>
      </c>
      <c r="E33" t="s">
        <v>1035</v>
      </c>
      <c r="F33" t="s">
        <v>1036</v>
      </c>
      <c r="G33" t="s">
        <v>1037</v>
      </c>
      <c r="H33">
        <v>292765104</v>
      </c>
      <c r="I33" t="s">
        <v>1038</v>
      </c>
      <c r="J33" t="s">
        <v>1039</v>
      </c>
      <c r="K33" t="s">
        <v>1040</v>
      </c>
      <c r="L33">
        <v>170601</v>
      </c>
      <c r="M33">
        <v>4216</v>
      </c>
      <c r="N33">
        <v>20106020</v>
      </c>
      <c r="O33" t="s">
        <v>1041</v>
      </c>
      <c r="Q33" t="s">
        <v>445</v>
      </c>
      <c r="R33" t="s">
        <v>854</v>
      </c>
      <c r="S33" t="s">
        <v>854</v>
      </c>
      <c r="U33" t="s">
        <v>855</v>
      </c>
      <c r="W33" t="s">
        <v>856</v>
      </c>
      <c r="X33">
        <v>25.04</v>
      </c>
      <c r="Y33">
        <v>1</v>
      </c>
      <c r="Z33">
        <v>58142000</v>
      </c>
      <c r="AA33">
        <v>1455875680</v>
      </c>
      <c r="AB33">
        <v>1</v>
      </c>
      <c r="AC33">
        <v>1</v>
      </c>
      <c r="AF33">
        <v>58142000</v>
      </c>
      <c r="AG33">
        <v>1455875680</v>
      </c>
      <c r="AH33">
        <v>9.1945778975786093E-3</v>
      </c>
      <c r="AI33">
        <v>3.7282518641259303E-2</v>
      </c>
      <c r="AJ33">
        <v>3.7282518641259303E-2</v>
      </c>
      <c r="AM33" t="s">
        <v>65</v>
      </c>
      <c r="AN33" s="28">
        <f t="shared" si="0"/>
        <v>9.1945778975786093E-3</v>
      </c>
      <c r="AO33" t="str">
        <f>VLOOKUP(N33,'Proforma GICS Map'!$G:$H,2,FALSE)</f>
        <v>Industrial Machinery &amp; Supplies &amp; Components (New Name)</v>
      </c>
      <c r="AP33" t="b">
        <v>0</v>
      </c>
      <c r="AR33" s="30">
        <f t="shared" si="2"/>
        <v>9.1422978139424002E-3</v>
      </c>
      <c r="AS33" s="27">
        <f t="shared" si="1"/>
        <v>5.2280083636209104E-5</v>
      </c>
    </row>
    <row r="34" spans="1:45" x14ac:dyDescent="0.25">
      <c r="A34" t="s">
        <v>845</v>
      </c>
      <c r="B34">
        <v>20</v>
      </c>
      <c r="C34" t="s">
        <v>846</v>
      </c>
      <c r="D34">
        <v>20221130</v>
      </c>
      <c r="E34" t="s">
        <v>1042</v>
      </c>
      <c r="F34" t="s">
        <v>1043</v>
      </c>
      <c r="G34" t="s">
        <v>1044</v>
      </c>
      <c r="H34" t="s">
        <v>1045</v>
      </c>
      <c r="I34" t="s">
        <v>1046</v>
      </c>
      <c r="J34">
        <v>2330318</v>
      </c>
      <c r="K34" t="s">
        <v>1047</v>
      </c>
      <c r="L34">
        <v>2302701</v>
      </c>
      <c r="M34">
        <v>5527</v>
      </c>
      <c r="N34">
        <v>20202020</v>
      </c>
      <c r="O34" t="s">
        <v>872</v>
      </c>
      <c r="Q34" t="s">
        <v>454</v>
      </c>
      <c r="R34" t="s">
        <v>854</v>
      </c>
      <c r="S34" t="s">
        <v>854</v>
      </c>
      <c r="U34" t="s">
        <v>855</v>
      </c>
      <c r="W34" t="s">
        <v>856</v>
      </c>
      <c r="X34">
        <v>103.41</v>
      </c>
      <c r="Y34">
        <v>1</v>
      </c>
      <c r="Z34">
        <v>51117000</v>
      </c>
      <c r="AA34">
        <v>5286008970</v>
      </c>
      <c r="AB34">
        <v>1</v>
      </c>
      <c r="AC34">
        <v>1</v>
      </c>
      <c r="AF34">
        <v>51117000</v>
      </c>
      <c r="AG34">
        <v>5286008970</v>
      </c>
      <c r="AH34">
        <v>3.33837716431696E-2</v>
      </c>
      <c r="AI34">
        <v>3.1212604706820898E-2</v>
      </c>
      <c r="AJ34">
        <v>3.1212604706820898E-2</v>
      </c>
      <c r="AM34" t="s">
        <v>65</v>
      </c>
      <c r="AN34" s="28">
        <f t="shared" ref="AN34:AN65" si="3">AH34</f>
        <v>3.33837716431696E-2</v>
      </c>
      <c r="AO34" t="str">
        <f>VLOOKUP(N34,'Proforma GICS Map'!$G:$H,2,FALSE)</f>
        <v>Research &amp; Consulting Services</v>
      </c>
      <c r="AP34" t="b">
        <v>0</v>
      </c>
      <c r="AR34" s="30">
        <f t="shared" si="2"/>
        <v>3.3193952557069237E-2</v>
      </c>
      <c r="AS34" s="27">
        <f t="shared" ref="AS34:AS65" si="4">ABS(AR34-AN34)</f>
        <v>1.8981908610036374E-4</v>
      </c>
    </row>
    <row r="35" spans="1:45" x14ac:dyDescent="0.25">
      <c r="A35" t="s">
        <v>845</v>
      </c>
      <c r="B35">
        <v>20</v>
      </c>
      <c r="C35" t="s">
        <v>846</v>
      </c>
      <c r="D35">
        <v>20221130</v>
      </c>
      <c r="E35" t="s">
        <v>1048</v>
      </c>
      <c r="F35" t="s">
        <v>1049</v>
      </c>
      <c r="G35" t="s">
        <v>1050</v>
      </c>
      <c r="H35">
        <v>313855108</v>
      </c>
      <c r="I35" t="s">
        <v>1051</v>
      </c>
      <c r="J35">
        <v>2333986</v>
      </c>
      <c r="K35" t="s">
        <v>1052</v>
      </c>
      <c r="L35">
        <v>460801</v>
      </c>
      <c r="M35">
        <v>4126</v>
      </c>
      <c r="N35">
        <v>20106010</v>
      </c>
      <c r="O35" t="s">
        <v>922</v>
      </c>
      <c r="Q35" t="s">
        <v>445</v>
      </c>
      <c r="R35" t="s">
        <v>854</v>
      </c>
      <c r="S35" t="s">
        <v>854</v>
      </c>
      <c r="U35" t="s">
        <v>855</v>
      </c>
      <c r="W35" t="s">
        <v>856</v>
      </c>
      <c r="X35">
        <v>48.59</v>
      </c>
      <c r="Y35">
        <v>1</v>
      </c>
      <c r="Z35">
        <v>60627000</v>
      </c>
      <c r="AA35">
        <v>2945865930</v>
      </c>
      <c r="AB35">
        <v>1</v>
      </c>
      <c r="AC35">
        <v>1</v>
      </c>
      <c r="AF35">
        <v>60627000</v>
      </c>
      <c r="AG35">
        <v>2945865930</v>
      </c>
      <c r="AH35">
        <v>1.8604606245780399E-2</v>
      </c>
      <c r="AI35">
        <v>2.4889263868382101E-2</v>
      </c>
      <c r="AJ35">
        <v>2.4889263868382101E-2</v>
      </c>
      <c r="AM35" t="s">
        <v>65</v>
      </c>
      <c r="AN35" s="28">
        <f t="shared" si="3"/>
        <v>1.8604606245780399E-2</v>
      </c>
      <c r="AO35" t="str">
        <f>VLOOKUP(N35,'Proforma GICS Map'!$G:$H,2,FALSE)</f>
        <v>Construction Machinery &amp; Heavy Transportation Equipment (New Name)</v>
      </c>
      <c r="AP35" t="b">
        <v>0</v>
      </c>
      <c r="AR35" s="30">
        <f t="shared" si="2"/>
        <v>1.8498821033954213E-2</v>
      </c>
      <c r="AS35" s="27">
        <f t="shared" si="4"/>
        <v>1.0578521182618567E-4</v>
      </c>
    </row>
    <row r="36" spans="1:45" x14ac:dyDescent="0.25">
      <c r="A36" t="s">
        <v>845</v>
      </c>
      <c r="B36">
        <v>20</v>
      </c>
      <c r="C36" t="s">
        <v>846</v>
      </c>
      <c r="D36">
        <v>20221130</v>
      </c>
      <c r="E36" t="s">
        <v>1053</v>
      </c>
      <c r="F36" t="s">
        <v>1054</v>
      </c>
      <c r="G36" t="s">
        <v>1055</v>
      </c>
      <c r="H36">
        <v>346563109</v>
      </c>
      <c r="I36" t="s">
        <v>1056</v>
      </c>
      <c r="J36">
        <v>2398855</v>
      </c>
      <c r="K36" t="s">
        <v>1057</v>
      </c>
      <c r="L36">
        <v>6406101</v>
      </c>
      <c r="M36">
        <v>20136</v>
      </c>
      <c r="N36">
        <v>20202020</v>
      </c>
      <c r="O36" t="s">
        <v>872</v>
      </c>
      <c r="Q36" t="s">
        <v>454</v>
      </c>
      <c r="R36" t="s">
        <v>854</v>
      </c>
      <c r="S36" t="s">
        <v>854</v>
      </c>
      <c r="U36" t="s">
        <v>855</v>
      </c>
      <c r="W36" t="s">
        <v>856</v>
      </c>
      <c r="X36">
        <v>35.18</v>
      </c>
      <c r="Y36">
        <v>1</v>
      </c>
      <c r="Z36">
        <v>18980000</v>
      </c>
      <c r="AA36">
        <v>667716400</v>
      </c>
      <c r="AB36">
        <v>0.59</v>
      </c>
      <c r="AC36">
        <v>1</v>
      </c>
      <c r="AF36">
        <v>11198200</v>
      </c>
      <c r="AG36">
        <v>393952676</v>
      </c>
      <c r="AH36">
        <v>2.4880067832725502E-3</v>
      </c>
      <c r="AI36">
        <v>3.3793711431090202E-2</v>
      </c>
      <c r="AJ36">
        <v>3.3793711431090202E-2</v>
      </c>
      <c r="AM36" t="s">
        <v>65</v>
      </c>
      <c r="AN36" s="28">
        <f t="shared" si="3"/>
        <v>2.4880067832725502E-3</v>
      </c>
      <c r="AO36" t="str">
        <f>VLOOKUP(N36,'Proforma GICS Map'!$G:$H,2,FALSE)</f>
        <v>Research &amp; Consulting Services</v>
      </c>
      <c r="AP36" t="b">
        <v>0</v>
      </c>
      <c r="AR36" s="30">
        <f t="shared" si="2"/>
        <v>2.4738600541713549E-3</v>
      </c>
      <c r="AS36" s="27">
        <f t="shared" si="4"/>
        <v>1.4146729101195254E-5</v>
      </c>
    </row>
    <row r="37" spans="1:45" x14ac:dyDescent="0.25">
      <c r="A37" t="s">
        <v>845</v>
      </c>
      <c r="B37">
        <v>20</v>
      </c>
      <c r="C37" t="s">
        <v>846</v>
      </c>
      <c r="D37">
        <v>20221130</v>
      </c>
      <c r="E37" t="s">
        <v>1058</v>
      </c>
      <c r="F37" t="s">
        <v>1059</v>
      </c>
      <c r="G37" t="s">
        <v>1060</v>
      </c>
      <c r="H37">
        <v>349853101</v>
      </c>
      <c r="I37" t="s">
        <v>1061</v>
      </c>
      <c r="J37">
        <v>2510790</v>
      </c>
      <c r="K37" t="s">
        <v>1062</v>
      </c>
      <c r="L37">
        <v>2920601</v>
      </c>
      <c r="M37">
        <v>10148</v>
      </c>
      <c r="N37">
        <v>20301010</v>
      </c>
      <c r="O37" t="s">
        <v>971</v>
      </c>
      <c r="Q37" t="s">
        <v>454</v>
      </c>
      <c r="R37" t="s">
        <v>854</v>
      </c>
      <c r="S37" t="s">
        <v>854</v>
      </c>
      <c r="U37" t="s">
        <v>855</v>
      </c>
      <c r="W37" t="s">
        <v>856</v>
      </c>
      <c r="X37">
        <v>112.37</v>
      </c>
      <c r="Y37">
        <v>1</v>
      </c>
      <c r="Z37">
        <v>26851000</v>
      </c>
      <c r="AA37">
        <v>3017246870</v>
      </c>
      <c r="AB37">
        <v>1</v>
      </c>
      <c r="AC37">
        <v>1</v>
      </c>
      <c r="AF37">
        <v>26851000</v>
      </c>
      <c r="AG37">
        <v>3017246870</v>
      </c>
      <c r="AH37">
        <v>1.90554123291902E-2</v>
      </c>
      <c r="AI37">
        <v>2.24749772520473E-2</v>
      </c>
      <c r="AJ37">
        <v>2.24749772520473E-2</v>
      </c>
      <c r="AM37" t="s">
        <v>65</v>
      </c>
      <c r="AN37" s="28">
        <f t="shared" si="3"/>
        <v>1.90554123291902E-2</v>
      </c>
      <c r="AO37" t="str">
        <f>VLOOKUP(N37,'Proforma GICS Map'!$G:$H,2,FALSE)</f>
        <v>Air Freight &amp; Logistics</v>
      </c>
      <c r="AP37" t="b">
        <v>0</v>
      </c>
      <c r="AR37" s="30">
        <f t="shared" si="2"/>
        <v>1.8947063848010395E-2</v>
      </c>
      <c r="AS37" s="27">
        <f t="shared" si="4"/>
        <v>1.083484811798055E-4</v>
      </c>
    </row>
    <row r="38" spans="1:45" x14ac:dyDescent="0.25">
      <c r="A38" t="s">
        <v>845</v>
      </c>
      <c r="B38">
        <v>20</v>
      </c>
      <c r="C38" t="s">
        <v>846</v>
      </c>
      <c r="D38">
        <v>20221130</v>
      </c>
      <c r="E38" t="s">
        <v>1063</v>
      </c>
      <c r="F38" t="s">
        <v>1064</v>
      </c>
      <c r="G38" t="s">
        <v>1065</v>
      </c>
      <c r="H38">
        <v>353514102</v>
      </c>
      <c r="I38" t="s">
        <v>1066</v>
      </c>
      <c r="J38">
        <v>2350383</v>
      </c>
      <c r="K38" t="s">
        <v>1067</v>
      </c>
      <c r="L38">
        <v>488101</v>
      </c>
      <c r="M38">
        <v>9695</v>
      </c>
      <c r="N38">
        <v>20106020</v>
      </c>
      <c r="O38" t="s">
        <v>880</v>
      </c>
      <c r="Q38" t="s">
        <v>454</v>
      </c>
      <c r="R38" t="s">
        <v>854</v>
      </c>
      <c r="S38" t="s">
        <v>854</v>
      </c>
      <c r="U38" t="s">
        <v>855</v>
      </c>
      <c r="W38" t="s">
        <v>856</v>
      </c>
      <c r="X38">
        <v>83.3</v>
      </c>
      <c r="Y38">
        <v>1</v>
      </c>
      <c r="Z38">
        <v>46292000</v>
      </c>
      <c r="AA38">
        <v>3856123600</v>
      </c>
      <c r="AB38">
        <v>0.84</v>
      </c>
      <c r="AC38">
        <v>1</v>
      </c>
      <c r="AF38">
        <v>38885280</v>
      </c>
      <c r="AG38">
        <v>3239143824</v>
      </c>
      <c r="AH38">
        <v>2.0456801786282001E-2</v>
      </c>
      <c r="AI38">
        <v>2.48523622047244E-2</v>
      </c>
      <c r="AJ38">
        <v>2.48523622047244E-2</v>
      </c>
      <c r="AM38" t="s">
        <v>65</v>
      </c>
      <c r="AN38" s="28">
        <f t="shared" si="3"/>
        <v>2.0456801786282001E-2</v>
      </c>
      <c r="AO38" t="str">
        <f>VLOOKUP(N38,'Proforma GICS Map'!$G:$H,2,FALSE)</f>
        <v>Industrial Machinery &amp; Supplies &amp; Components (New Name)</v>
      </c>
      <c r="AP38" t="b">
        <v>0</v>
      </c>
      <c r="AR38" s="30">
        <f t="shared" si="2"/>
        <v>2.0340485048283948E-2</v>
      </c>
      <c r="AS38" s="27">
        <f t="shared" si="4"/>
        <v>1.1631673799805328E-4</v>
      </c>
    </row>
    <row r="39" spans="1:45" x14ac:dyDescent="0.25">
      <c r="A39" t="s">
        <v>845</v>
      </c>
      <c r="B39">
        <v>20</v>
      </c>
      <c r="C39" t="s">
        <v>846</v>
      </c>
      <c r="D39">
        <v>20221130</v>
      </c>
      <c r="E39" t="s">
        <v>1068</v>
      </c>
      <c r="F39" t="s">
        <v>1069</v>
      </c>
      <c r="G39" t="s">
        <v>1070</v>
      </c>
      <c r="H39" t="s">
        <v>1071</v>
      </c>
      <c r="I39" t="s">
        <v>1072</v>
      </c>
      <c r="J39" t="s">
        <v>1073</v>
      </c>
      <c r="K39" t="s">
        <v>1074</v>
      </c>
      <c r="L39">
        <v>2258301</v>
      </c>
      <c r="M39">
        <v>697467</v>
      </c>
      <c r="N39">
        <v>20107010</v>
      </c>
      <c r="O39" t="s">
        <v>952</v>
      </c>
      <c r="Q39" t="s">
        <v>445</v>
      </c>
      <c r="R39" t="s">
        <v>854</v>
      </c>
      <c r="S39" t="s">
        <v>854</v>
      </c>
      <c r="U39" t="s">
        <v>855</v>
      </c>
      <c r="W39" t="s">
        <v>856</v>
      </c>
      <c r="X39">
        <v>49.1</v>
      </c>
      <c r="Y39">
        <v>1</v>
      </c>
      <c r="Z39">
        <v>42647000</v>
      </c>
      <c r="AA39">
        <v>2093967700</v>
      </c>
      <c r="AB39">
        <v>1</v>
      </c>
      <c r="AC39">
        <v>1</v>
      </c>
      <c r="AF39">
        <v>42647000</v>
      </c>
      <c r="AG39">
        <v>2093967700</v>
      </c>
      <c r="AH39">
        <v>1.3224445876218901E-2</v>
      </c>
      <c r="AI39">
        <v>2.10022873778332E-2</v>
      </c>
      <c r="AJ39">
        <v>2.10022873778332E-2</v>
      </c>
      <c r="AM39" t="s">
        <v>65</v>
      </c>
      <c r="AN39" s="28">
        <f t="shared" si="3"/>
        <v>1.3224445876218901E-2</v>
      </c>
      <c r="AO39" t="str">
        <f>VLOOKUP(N39,'Proforma GICS Map'!$G:$H,2,FALSE)</f>
        <v>Trading Companies &amp; Distributors</v>
      </c>
      <c r="AP39" t="b">
        <v>0</v>
      </c>
      <c r="AR39" s="30">
        <f t="shared" si="2"/>
        <v>1.3149252088733287E-2</v>
      </c>
      <c r="AS39" s="27">
        <f t="shared" si="4"/>
        <v>7.5193787485614352E-5</v>
      </c>
    </row>
    <row r="40" spans="1:45" x14ac:dyDescent="0.25">
      <c r="A40" t="s">
        <v>845</v>
      </c>
      <c r="B40">
        <v>20</v>
      </c>
      <c r="C40" t="s">
        <v>846</v>
      </c>
      <c r="D40">
        <v>20221130</v>
      </c>
      <c r="E40" t="s">
        <v>1075</v>
      </c>
      <c r="F40" t="s">
        <v>1076</v>
      </c>
      <c r="G40" t="s">
        <v>1077</v>
      </c>
      <c r="H40" t="s">
        <v>1078</v>
      </c>
      <c r="I40" t="s">
        <v>1079</v>
      </c>
      <c r="J40" t="s">
        <v>1080</v>
      </c>
      <c r="K40" t="s">
        <v>1081</v>
      </c>
      <c r="L40">
        <v>3053601</v>
      </c>
      <c r="M40">
        <v>11934</v>
      </c>
      <c r="N40">
        <v>20201080</v>
      </c>
      <c r="O40" t="s">
        <v>872</v>
      </c>
      <c r="Q40" t="s">
        <v>445</v>
      </c>
      <c r="R40" t="s">
        <v>854</v>
      </c>
      <c r="S40" t="s">
        <v>854</v>
      </c>
      <c r="U40" t="s">
        <v>855</v>
      </c>
      <c r="W40" t="s">
        <v>856</v>
      </c>
      <c r="X40">
        <v>11.82</v>
      </c>
      <c r="Y40">
        <v>1</v>
      </c>
      <c r="Z40">
        <v>124090000</v>
      </c>
      <c r="AA40">
        <v>1466743800</v>
      </c>
      <c r="AB40">
        <v>1</v>
      </c>
      <c r="AC40">
        <v>1</v>
      </c>
      <c r="AF40">
        <v>124090000</v>
      </c>
      <c r="AG40">
        <v>1466743800</v>
      </c>
      <c r="AH40">
        <v>9.2632154724161999E-3</v>
      </c>
      <c r="AI40">
        <v>-5.8873002523128597E-3</v>
      </c>
      <c r="AJ40">
        <v>-5.8873002523128597E-3</v>
      </c>
      <c r="AM40" t="s">
        <v>65</v>
      </c>
      <c r="AN40" s="28">
        <f t="shared" si="3"/>
        <v>9.2632154724161999E-3</v>
      </c>
      <c r="AO40" t="str">
        <f>VLOOKUP(N40,'Proforma GICS Map'!$G:$H,2,FALSE)</f>
        <v>Security &amp; Alarm Services</v>
      </c>
      <c r="AP40" t="b">
        <v>0</v>
      </c>
      <c r="AR40" s="30">
        <f t="shared" si="2"/>
        <v>9.2105451176666183E-3</v>
      </c>
      <c r="AS40" s="27">
        <f t="shared" si="4"/>
        <v>5.2670354749581594E-5</v>
      </c>
    </row>
    <row r="41" spans="1:45" x14ac:dyDescent="0.25">
      <c r="A41" t="s">
        <v>845</v>
      </c>
      <c r="B41">
        <v>20</v>
      </c>
      <c r="C41" t="s">
        <v>846</v>
      </c>
      <c r="D41">
        <v>20221130</v>
      </c>
      <c r="E41" t="s">
        <v>1082</v>
      </c>
      <c r="F41" t="s">
        <v>1083</v>
      </c>
      <c r="G41" t="s">
        <v>1084</v>
      </c>
      <c r="H41" s="1">
        <v>374689107</v>
      </c>
      <c r="I41" t="s">
        <v>1085</v>
      </c>
      <c r="J41">
        <v>2369226</v>
      </c>
      <c r="K41" t="s">
        <v>1086</v>
      </c>
      <c r="L41">
        <v>2913101</v>
      </c>
      <c r="M41">
        <v>10069</v>
      </c>
      <c r="N41">
        <v>20102010</v>
      </c>
      <c r="O41" t="s">
        <v>903</v>
      </c>
      <c r="Q41" t="s">
        <v>454</v>
      </c>
      <c r="R41" t="s">
        <v>854</v>
      </c>
      <c r="S41" t="s">
        <v>854</v>
      </c>
      <c r="U41" t="s">
        <v>855</v>
      </c>
      <c r="W41" t="s">
        <v>856</v>
      </c>
      <c r="X41">
        <v>50.61</v>
      </c>
      <c r="Y41">
        <v>1</v>
      </c>
      <c r="Z41">
        <v>31628000</v>
      </c>
      <c r="AA41">
        <v>1600693080</v>
      </c>
      <c r="AB41">
        <v>1</v>
      </c>
      <c r="AC41">
        <v>1</v>
      </c>
      <c r="AF41">
        <v>31628000</v>
      </c>
      <c r="AG41">
        <v>1600693080</v>
      </c>
      <c r="AH41">
        <v>1.0109171693956E-2</v>
      </c>
      <c r="AI41">
        <v>2.0157226365651999E-2</v>
      </c>
      <c r="AJ41">
        <v>2.0157226365651999E-2</v>
      </c>
      <c r="AM41" t="s">
        <v>65</v>
      </c>
      <c r="AN41" s="28">
        <f t="shared" si="3"/>
        <v>1.0109171693956E-2</v>
      </c>
      <c r="AO41" t="str">
        <f>VLOOKUP(N41,'Proforma GICS Map'!$G:$H,2,FALSE)</f>
        <v>Building Products</v>
      </c>
      <c r="AP41" t="b">
        <v>0</v>
      </c>
      <c r="AR41" s="30">
        <f t="shared" si="2"/>
        <v>1.005169125847114E-2</v>
      </c>
      <c r="AS41" s="27">
        <f t="shared" si="4"/>
        <v>5.7480435484860357E-5</v>
      </c>
    </row>
    <row r="42" spans="1:45" x14ac:dyDescent="0.25">
      <c r="A42" t="s">
        <v>845</v>
      </c>
      <c r="B42">
        <v>20</v>
      </c>
      <c r="C42" t="s">
        <v>846</v>
      </c>
      <c r="D42">
        <v>20221130</v>
      </c>
      <c r="E42" t="s">
        <v>1087</v>
      </c>
      <c r="F42" t="s">
        <v>1088</v>
      </c>
      <c r="G42" t="s">
        <v>1089</v>
      </c>
      <c r="H42">
        <v>387328107</v>
      </c>
      <c r="I42" t="s">
        <v>1090</v>
      </c>
      <c r="J42">
        <v>2381189</v>
      </c>
      <c r="K42" t="s">
        <v>1091</v>
      </c>
      <c r="L42">
        <v>2142901</v>
      </c>
      <c r="M42">
        <v>6056</v>
      </c>
      <c r="N42">
        <v>20103010</v>
      </c>
      <c r="O42" t="s">
        <v>959</v>
      </c>
      <c r="Q42" t="s">
        <v>445</v>
      </c>
      <c r="R42" t="s">
        <v>854</v>
      </c>
      <c r="S42" t="s">
        <v>854</v>
      </c>
      <c r="U42" t="s">
        <v>855</v>
      </c>
      <c r="W42" t="s">
        <v>856</v>
      </c>
      <c r="X42">
        <v>36.020000000000003</v>
      </c>
      <c r="Y42">
        <v>1</v>
      </c>
      <c r="Z42">
        <v>44085000</v>
      </c>
      <c r="AA42">
        <v>1587941700</v>
      </c>
      <c r="AB42">
        <v>1</v>
      </c>
      <c r="AC42">
        <v>1</v>
      </c>
      <c r="AF42">
        <v>44085000</v>
      </c>
      <c r="AG42">
        <v>1587941700</v>
      </c>
      <c r="AH42">
        <v>1.00286403970038E-2</v>
      </c>
      <c r="AI42">
        <v>4.1040462427745603E-2</v>
      </c>
      <c r="AJ42">
        <v>4.1040462427745603E-2</v>
      </c>
      <c r="AM42" t="s">
        <v>65</v>
      </c>
      <c r="AN42" s="28">
        <f t="shared" si="3"/>
        <v>1.00286403970038E-2</v>
      </c>
      <c r="AO42" t="str">
        <f>VLOOKUP(N42,'Proforma GICS Map'!$G:$H,2,FALSE)</f>
        <v>Construction &amp; Engineering</v>
      </c>
      <c r="AP42" t="b">
        <v>0</v>
      </c>
      <c r="AR42" s="30">
        <f t="shared" si="2"/>
        <v>9.9716178599658853E-3</v>
      </c>
      <c r="AS42" s="27">
        <f t="shared" si="4"/>
        <v>5.7022537037914461E-5</v>
      </c>
    </row>
    <row r="43" spans="1:45" x14ac:dyDescent="0.25">
      <c r="A43" t="s">
        <v>845</v>
      </c>
      <c r="B43">
        <v>20</v>
      </c>
      <c r="C43" t="s">
        <v>846</v>
      </c>
      <c r="D43">
        <v>20221130</v>
      </c>
      <c r="E43" t="s">
        <v>1092</v>
      </c>
      <c r="F43" t="s">
        <v>1093</v>
      </c>
      <c r="G43" t="s">
        <v>1094</v>
      </c>
      <c r="H43">
        <v>393657101</v>
      </c>
      <c r="I43" t="s">
        <v>1095</v>
      </c>
      <c r="J43">
        <v>2387530</v>
      </c>
      <c r="K43" t="s">
        <v>1096</v>
      </c>
      <c r="L43">
        <v>3046301</v>
      </c>
      <c r="M43">
        <v>11928</v>
      </c>
      <c r="N43">
        <v>20106010</v>
      </c>
      <c r="O43" t="s">
        <v>922</v>
      </c>
      <c r="Q43" t="s">
        <v>445</v>
      </c>
      <c r="R43" t="s">
        <v>854</v>
      </c>
      <c r="S43" t="s">
        <v>854</v>
      </c>
      <c r="U43" t="s">
        <v>855</v>
      </c>
      <c r="W43" t="s">
        <v>856</v>
      </c>
      <c r="X43">
        <v>38.39</v>
      </c>
      <c r="Y43">
        <v>1</v>
      </c>
      <c r="Z43">
        <v>32588000</v>
      </c>
      <c r="AA43">
        <v>1251053320</v>
      </c>
      <c r="AB43">
        <v>1</v>
      </c>
      <c r="AC43">
        <v>1</v>
      </c>
      <c r="AF43">
        <v>32588000</v>
      </c>
      <c r="AG43">
        <v>1251053320</v>
      </c>
      <c r="AH43">
        <v>7.9010229807289101E-3</v>
      </c>
      <c r="AI43">
        <v>1.64151442944135E-2</v>
      </c>
      <c r="AJ43">
        <v>1.64151442944135E-2</v>
      </c>
      <c r="AM43" t="s">
        <v>65</v>
      </c>
      <c r="AN43" s="28">
        <f t="shared" si="3"/>
        <v>7.9010229807289101E-3</v>
      </c>
      <c r="AO43" t="str">
        <f>VLOOKUP(N43,'Proforma GICS Map'!$G:$H,2,FALSE)</f>
        <v>Construction Machinery &amp; Heavy Transportation Equipment (New Name)</v>
      </c>
      <c r="AP43" t="b">
        <v>0</v>
      </c>
      <c r="AR43" s="30">
        <f t="shared" si="2"/>
        <v>7.8560980100727974E-3</v>
      </c>
      <c r="AS43" s="27">
        <f t="shared" si="4"/>
        <v>4.4924970656112784E-5</v>
      </c>
    </row>
    <row r="44" spans="1:45" x14ac:dyDescent="0.25">
      <c r="A44" t="s">
        <v>845</v>
      </c>
      <c r="B44">
        <v>20</v>
      </c>
      <c r="C44" t="s">
        <v>846</v>
      </c>
      <c r="D44">
        <v>20221130</v>
      </c>
      <c r="E44" t="s">
        <v>1097</v>
      </c>
      <c r="F44" t="s">
        <v>1098</v>
      </c>
      <c r="G44" t="s">
        <v>1099</v>
      </c>
      <c r="H44">
        <v>398433102</v>
      </c>
      <c r="I44" t="s">
        <v>1100</v>
      </c>
      <c r="J44">
        <v>2463344</v>
      </c>
      <c r="K44" t="s">
        <v>1101</v>
      </c>
      <c r="L44">
        <v>598701</v>
      </c>
      <c r="M44">
        <v>7418</v>
      </c>
      <c r="N44">
        <v>20102010</v>
      </c>
      <c r="O44" t="s">
        <v>903</v>
      </c>
      <c r="Q44" t="s">
        <v>445</v>
      </c>
      <c r="R44" t="s">
        <v>854</v>
      </c>
      <c r="S44" t="s">
        <v>854</v>
      </c>
      <c r="U44" t="s">
        <v>855</v>
      </c>
      <c r="W44" t="s">
        <v>856</v>
      </c>
      <c r="X44">
        <v>35.31</v>
      </c>
      <c r="Y44">
        <v>1</v>
      </c>
      <c r="Z44">
        <v>57064000</v>
      </c>
      <c r="AA44">
        <v>2014929840</v>
      </c>
      <c r="AB44">
        <v>0.83</v>
      </c>
      <c r="AC44">
        <v>1</v>
      </c>
      <c r="AF44">
        <v>47363120</v>
      </c>
      <c r="AG44">
        <v>1672391767.2</v>
      </c>
      <c r="AH44">
        <v>1.0561984508725E-2</v>
      </c>
      <c r="AI44">
        <v>5.41002277904328E-3</v>
      </c>
      <c r="AJ44">
        <v>5.41002277904328E-3</v>
      </c>
      <c r="AM44" t="s">
        <v>65</v>
      </c>
      <c r="AN44" s="28">
        <f t="shared" si="3"/>
        <v>1.0561984508725E-2</v>
      </c>
      <c r="AO44" t="str">
        <f>VLOOKUP(N44,'Proforma GICS Map'!$G:$H,2,FALSE)</f>
        <v>Building Products</v>
      </c>
      <c r="AP44" t="b">
        <v>0</v>
      </c>
      <c r="AR44" s="30">
        <f t="shared" si="2"/>
        <v>1.0501929393674484E-2</v>
      </c>
      <c r="AS44" s="27">
        <f t="shared" si="4"/>
        <v>6.005511505051582E-5</v>
      </c>
    </row>
    <row r="45" spans="1:45" x14ac:dyDescent="0.25">
      <c r="A45" t="s">
        <v>845</v>
      </c>
      <c r="B45">
        <v>20</v>
      </c>
      <c r="C45" t="s">
        <v>846</v>
      </c>
      <c r="D45">
        <v>20221130</v>
      </c>
      <c r="E45" t="s">
        <v>1102</v>
      </c>
      <c r="F45" t="s">
        <v>1103</v>
      </c>
      <c r="G45" t="s">
        <v>1104</v>
      </c>
      <c r="H45">
        <v>404251100</v>
      </c>
      <c r="I45" t="s">
        <v>1105</v>
      </c>
      <c r="J45">
        <v>2435246</v>
      </c>
      <c r="K45" t="s">
        <v>1106</v>
      </c>
      <c r="L45">
        <v>569001</v>
      </c>
      <c r="M45">
        <v>3899</v>
      </c>
      <c r="N45">
        <v>20201060</v>
      </c>
      <c r="O45" t="s">
        <v>1107</v>
      </c>
      <c r="Q45" t="s">
        <v>445</v>
      </c>
      <c r="R45" t="s">
        <v>854</v>
      </c>
      <c r="S45" t="s">
        <v>854</v>
      </c>
      <c r="U45" t="s">
        <v>855</v>
      </c>
      <c r="W45" t="s">
        <v>856</v>
      </c>
      <c r="X45">
        <v>29</v>
      </c>
      <c r="Y45">
        <v>1</v>
      </c>
      <c r="Z45">
        <v>41333000</v>
      </c>
      <c r="AA45">
        <v>1198657000</v>
      </c>
      <c r="AB45">
        <v>1</v>
      </c>
      <c r="AC45">
        <v>1</v>
      </c>
      <c r="AF45">
        <v>41333000</v>
      </c>
      <c r="AG45">
        <v>1198657000</v>
      </c>
      <c r="AH45">
        <v>7.5701142002577299E-3</v>
      </c>
      <c r="AI45">
        <v>1.3986013986013899E-2</v>
      </c>
      <c r="AJ45">
        <v>1.3986013986013899E-2</v>
      </c>
      <c r="AM45" t="s">
        <v>65</v>
      </c>
      <c r="AN45" s="28">
        <f t="shared" si="3"/>
        <v>7.5701142002577299E-3</v>
      </c>
      <c r="AO45" t="str">
        <f>VLOOKUP(N45,'Proforma GICS Map'!$G:$H,2,FALSE)</f>
        <v>Office Services &amp; Supplies</v>
      </c>
      <c r="AP45" t="b">
        <v>0</v>
      </c>
      <c r="AR45" s="30">
        <f t="shared" si="2"/>
        <v>7.5270707666239434E-3</v>
      </c>
      <c r="AS45" s="27">
        <f t="shared" si="4"/>
        <v>4.3043433633786418E-5</v>
      </c>
    </row>
    <row r="46" spans="1:45" x14ac:dyDescent="0.25">
      <c r="A46" t="s">
        <v>845</v>
      </c>
      <c r="B46">
        <v>20</v>
      </c>
      <c r="C46" t="s">
        <v>846</v>
      </c>
      <c r="D46">
        <v>20221130</v>
      </c>
      <c r="E46" t="s">
        <v>1108</v>
      </c>
      <c r="F46" t="s">
        <v>1109</v>
      </c>
      <c r="G46" t="s">
        <v>1110</v>
      </c>
      <c r="H46">
        <v>415864107</v>
      </c>
      <c r="I46" t="s">
        <v>1111</v>
      </c>
      <c r="J46">
        <v>2412700</v>
      </c>
      <c r="K46" t="s">
        <v>1112</v>
      </c>
      <c r="L46">
        <v>549601</v>
      </c>
      <c r="M46">
        <v>3768</v>
      </c>
      <c r="N46">
        <v>20201050</v>
      </c>
      <c r="O46" t="s">
        <v>1113</v>
      </c>
      <c r="Q46" t="s">
        <v>445</v>
      </c>
      <c r="R46" t="s">
        <v>854</v>
      </c>
      <c r="S46" t="s">
        <v>854</v>
      </c>
      <c r="U46" t="s">
        <v>855</v>
      </c>
      <c r="W46" t="s">
        <v>856</v>
      </c>
      <c r="X46">
        <v>7.48</v>
      </c>
      <c r="Y46">
        <v>1</v>
      </c>
      <c r="Z46">
        <v>79432000</v>
      </c>
      <c r="AA46">
        <v>594151360</v>
      </c>
      <c r="AB46">
        <v>1</v>
      </c>
      <c r="AC46">
        <v>1</v>
      </c>
      <c r="AF46">
        <v>79432000</v>
      </c>
      <c r="AG46">
        <v>594151360</v>
      </c>
      <c r="AH46">
        <v>3.75236089009486E-3</v>
      </c>
      <c r="AI46">
        <v>8.0924855491329398E-2</v>
      </c>
      <c r="AJ46">
        <v>8.0924855491329398E-2</v>
      </c>
      <c r="AM46" t="s">
        <v>65</v>
      </c>
      <c r="AN46" s="28">
        <f t="shared" si="3"/>
        <v>3.75236089009486E-3</v>
      </c>
      <c r="AO46" t="str">
        <f>VLOOKUP(N46,'Proforma GICS Map'!$G:$H,2,FALSE)</f>
        <v>Environmental &amp; Facilities Services</v>
      </c>
      <c r="AP46" t="b">
        <v>0</v>
      </c>
      <c r="AR46" s="30">
        <f t="shared" si="2"/>
        <v>3.7310250829101724E-3</v>
      </c>
      <c r="AS46" s="27">
        <f t="shared" si="4"/>
        <v>2.133580718468751E-5</v>
      </c>
    </row>
    <row r="47" spans="1:45" x14ac:dyDescent="0.25">
      <c r="A47" t="s">
        <v>845</v>
      </c>
      <c r="B47">
        <v>20</v>
      </c>
      <c r="C47" t="s">
        <v>846</v>
      </c>
      <c r="D47">
        <v>20221130</v>
      </c>
      <c r="E47" t="s">
        <v>1114</v>
      </c>
      <c r="F47" t="s">
        <v>1115</v>
      </c>
      <c r="G47" t="s">
        <v>1116</v>
      </c>
      <c r="H47">
        <v>419879101</v>
      </c>
      <c r="I47" t="s">
        <v>1117</v>
      </c>
      <c r="J47">
        <v>2408044</v>
      </c>
      <c r="K47" t="s">
        <v>1118</v>
      </c>
      <c r="L47">
        <v>6090201</v>
      </c>
      <c r="M47">
        <v>15651</v>
      </c>
      <c r="N47">
        <v>20302010</v>
      </c>
      <c r="O47" t="s">
        <v>935</v>
      </c>
      <c r="Q47" t="s">
        <v>454</v>
      </c>
      <c r="R47" t="s">
        <v>854</v>
      </c>
      <c r="S47" t="s">
        <v>854</v>
      </c>
      <c r="U47" t="s">
        <v>855</v>
      </c>
      <c r="W47" t="s">
        <v>856</v>
      </c>
      <c r="X47">
        <v>13.9</v>
      </c>
      <c r="Y47">
        <v>1</v>
      </c>
      <c r="Z47">
        <v>51386000</v>
      </c>
      <c r="AA47">
        <v>714265400</v>
      </c>
      <c r="AB47">
        <v>1</v>
      </c>
      <c r="AC47">
        <v>1</v>
      </c>
      <c r="AF47">
        <v>51386000</v>
      </c>
      <c r="AG47">
        <v>714265400</v>
      </c>
      <c r="AH47">
        <v>4.5109407005446602E-3</v>
      </c>
      <c r="AI47">
        <v>9.4408133623819796E-3</v>
      </c>
      <c r="AJ47">
        <v>9.4408133623819796E-3</v>
      </c>
      <c r="AM47" t="s">
        <v>65</v>
      </c>
      <c r="AN47" s="28">
        <f t="shared" si="3"/>
        <v>4.5109407005446602E-3</v>
      </c>
      <c r="AO47" t="str">
        <f>VLOOKUP(N47,'Proforma GICS Map'!$G:$H,2,FALSE)</f>
        <v>Passenger Airlines (New name)</v>
      </c>
      <c r="AP47" t="b">
        <v>0</v>
      </c>
      <c r="AR47" s="30">
        <f t="shared" si="2"/>
        <v>4.4852916321774768E-3</v>
      </c>
      <c r="AS47" s="27">
        <f t="shared" si="4"/>
        <v>2.5649068367183427E-5</v>
      </c>
    </row>
    <row r="48" spans="1:45" x14ac:dyDescent="0.25">
      <c r="A48" t="s">
        <v>845</v>
      </c>
      <c r="B48">
        <v>20</v>
      </c>
      <c r="C48" t="s">
        <v>846</v>
      </c>
      <c r="D48">
        <v>20221130</v>
      </c>
      <c r="E48" t="s">
        <v>1119</v>
      </c>
      <c r="F48" t="s">
        <v>1120</v>
      </c>
      <c r="G48" t="s">
        <v>1121</v>
      </c>
      <c r="H48">
        <v>421906108</v>
      </c>
      <c r="I48" t="s">
        <v>1122</v>
      </c>
      <c r="J48">
        <v>2417619</v>
      </c>
      <c r="K48" t="s">
        <v>1123</v>
      </c>
      <c r="L48">
        <v>553901</v>
      </c>
      <c r="M48">
        <v>5546</v>
      </c>
      <c r="N48">
        <v>20201070</v>
      </c>
      <c r="O48" t="s">
        <v>872</v>
      </c>
      <c r="Q48" t="s">
        <v>454</v>
      </c>
      <c r="R48" t="s">
        <v>854</v>
      </c>
      <c r="S48" t="s">
        <v>854</v>
      </c>
      <c r="U48" t="s">
        <v>855</v>
      </c>
      <c r="W48" t="s">
        <v>856</v>
      </c>
      <c r="X48">
        <v>13.95</v>
      </c>
      <c r="Y48">
        <v>1</v>
      </c>
      <c r="Z48">
        <v>74054000</v>
      </c>
      <c r="AA48">
        <v>1033053300</v>
      </c>
      <c r="AB48">
        <v>1</v>
      </c>
      <c r="AC48">
        <v>1</v>
      </c>
      <c r="AF48">
        <v>74054000</v>
      </c>
      <c r="AG48">
        <v>1033053300</v>
      </c>
      <c r="AH48">
        <v>6.5242445970391102E-3</v>
      </c>
      <c r="AI48">
        <v>2.9520295202952001E-2</v>
      </c>
      <c r="AJ48">
        <v>2.9520295202952001E-2</v>
      </c>
      <c r="AM48" t="s">
        <v>65</v>
      </c>
      <c r="AN48" s="28">
        <f t="shared" si="3"/>
        <v>6.5242445970391102E-3</v>
      </c>
      <c r="AO48" t="str">
        <f>VLOOKUP(N48,'Proforma GICS Map'!$G:$H,2,FALSE)</f>
        <v>Diversified Support Services</v>
      </c>
      <c r="AP48" t="b">
        <v>0</v>
      </c>
      <c r="AR48" s="30">
        <f t="shared" si="2"/>
        <v>6.4871479454042267E-3</v>
      </c>
      <c r="AS48" s="27">
        <f t="shared" si="4"/>
        <v>3.7096651634883557E-5</v>
      </c>
    </row>
    <row r="49" spans="1:45" x14ac:dyDescent="0.25">
      <c r="A49" t="s">
        <v>845</v>
      </c>
      <c r="B49">
        <v>20</v>
      </c>
      <c r="C49" t="s">
        <v>846</v>
      </c>
      <c r="D49">
        <v>20221130</v>
      </c>
      <c r="E49" t="s">
        <v>1124</v>
      </c>
      <c r="F49" t="s">
        <v>1125</v>
      </c>
      <c r="G49" t="s">
        <v>1126</v>
      </c>
      <c r="H49">
        <v>422819102</v>
      </c>
      <c r="I49" t="s">
        <v>1127</v>
      </c>
      <c r="J49">
        <v>2413071</v>
      </c>
      <c r="K49" t="s">
        <v>1128</v>
      </c>
      <c r="L49">
        <v>12004801</v>
      </c>
      <c r="M49">
        <v>28165</v>
      </c>
      <c r="N49">
        <v>20202010</v>
      </c>
      <c r="O49" t="s">
        <v>1129</v>
      </c>
      <c r="Q49" t="s">
        <v>454</v>
      </c>
      <c r="R49" t="s">
        <v>854</v>
      </c>
      <c r="S49" t="s">
        <v>854</v>
      </c>
      <c r="U49" t="s">
        <v>855</v>
      </c>
      <c r="W49" t="s">
        <v>856</v>
      </c>
      <c r="X49">
        <v>29.7</v>
      </c>
      <c r="Y49">
        <v>1</v>
      </c>
      <c r="Z49">
        <v>19737000</v>
      </c>
      <c r="AA49">
        <v>586188900</v>
      </c>
      <c r="AB49">
        <v>1</v>
      </c>
      <c r="AC49">
        <v>1</v>
      </c>
      <c r="AF49">
        <v>19737000</v>
      </c>
      <c r="AG49">
        <v>586188900</v>
      </c>
      <c r="AH49">
        <v>3.7020740010890998E-3</v>
      </c>
      <c r="AI49">
        <v>2.0267949158364801E-2</v>
      </c>
      <c r="AJ49">
        <v>2.0267949158364801E-2</v>
      </c>
      <c r="AM49" t="s">
        <v>65</v>
      </c>
      <c r="AN49" s="28">
        <f t="shared" si="3"/>
        <v>3.7020740010890998E-3</v>
      </c>
      <c r="AO49" t="str">
        <f>VLOOKUP(N49,'Proforma GICS Map'!$G:$H,2,FALSE)</f>
        <v>Human Resource &amp; Employment Services (Definition Update)</v>
      </c>
      <c r="AP49" t="b">
        <v>0</v>
      </c>
      <c r="AR49" s="30">
        <f t="shared" si="2"/>
        <v>3.6810241235895225E-3</v>
      </c>
      <c r="AS49" s="27">
        <f t="shared" si="4"/>
        <v>2.1049877499577322E-5</v>
      </c>
    </row>
    <row r="50" spans="1:45" x14ac:dyDescent="0.25">
      <c r="A50" t="s">
        <v>845</v>
      </c>
      <c r="B50">
        <v>20</v>
      </c>
      <c r="C50" t="s">
        <v>846</v>
      </c>
      <c r="D50">
        <v>20221130</v>
      </c>
      <c r="E50" t="s">
        <v>1130</v>
      </c>
      <c r="F50" t="s">
        <v>1131</v>
      </c>
      <c r="G50" t="s">
        <v>1132</v>
      </c>
      <c r="H50">
        <v>431571108</v>
      </c>
      <c r="I50" t="s">
        <v>1133</v>
      </c>
      <c r="J50" t="s">
        <v>1134</v>
      </c>
      <c r="K50" t="s">
        <v>1135</v>
      </c>
      <c r="L50">
        <v>17965701</v>
      </c>
      <c r="M50">
        <v>51013</v>
      </c>
      <c r="N50">
        <v>20106020</v>
      </c>
      <c r="O50" t="s">
        <v>880</v>
      </c>
      <c r="Q50" t="s">
        <v>445</v>
      </c>
      <c r="R50" t="s">
        <v>854</v>
      </c>
      <c r="S50" t="s">
        <v>854</v>
      </c>
      <c r="U50" t="s">
        <v>855</v>
      </c>
      <c r="W50" t="s">
        <v>856</v>
      </c>
      <c r="X50">
        <v>50</v>
      </c>
      <c r="Y50">
        <v>1</v>
      </c>
      <c r="Z50">
        <v>69457000</v>
      </c>
      <c r="AA50">
        <v>3472850000</v>
      </c>
      <c r="AB50">
        <v>1</v>
      </c>
      <c r="AC50">
        <v>1</v>
      </c>
      <c r="AF50">
        <v>69457000</v>
      </c>
      <c r="AG50">
        <v>3472850000</v>
      </c>
      <c r="AH50">
        <v>2.1932772344686598E-2</v>
      </c>
      <c r="AI50">
        <v>2.6904908605463101E-2</v>
      </c>
      <c r="AJ50">
        <v>2.6904908605463101E-2</v>
      </c>
      <c r="AM50" t="s">
        <v>65</v>
      </c>
      <c r="AN50" s="28">
        <f t="shared" si="3"/>
        <v>2.1932772344686598E-2</v>
      </c>
      <c r="AO50" t="str">
        <f>VLOOKUP(N50,'Proforma GICS Map'!$G:$H,2,FALSE)</f>
        <v>Industrial Machinery &amp; Supplies &amp; Components (New Name)</v>
      </c>
      <c r="AP50" t="b">
        <v>0</v>
      </c>
      <c r="AR50" s="30">
        <f t="shared" si="2"/>
        <v>2.1808063284050369E-2</v>
      </c>
      <c r="AS50" s="27">
        <f t="shared" si="4"/>
        <v>1.247090606362293E-4</v>
      </c>
    </row>
    <row r="51" spans="1:45" x14ac:dyDescent="0.25">
      <c r="A51" t="s">
        <v>845</v>
      </c>
      <c r="B51">
        <v>20</v>
      </c>
      <c r="C51" t="s">
        <v>846</v>
      </c>
      <c r="D51">
        <v>20221130</v>
      </c>
      <c r="E51" t="s">
        <v>1136</v>
      </c>
      <c r="F51" t="s">
        <v>1137</v>
      </c>
      <c r="G51" t="s">
        <v>1138</v>
      </c>
      <c r="H51">
        <v>443320106</v>
      </c>
      <c r="I51" t="s">
        <v>1139</v>
      </c>
      <c r="J51">
        <v>2407632</v>
      </c>
      <c r="K51" t="s">
        <v>1140</v>
      </c>
      <c r="L51">
        <v>6237801</v>
      </c>
      <c r="M51">
        <v>20217</v>
      </c>
      <c r="N51">
        <v>20301010</v>
      </c>
      <c r="O51" t="s">
        <v>1141</v>
      </c>
      <c r="Q51" t="s">
        <v>454</v>
      </c>
      <c r="R51" t="s">
        <v>854</v>
      </c>
      <c r="S51" t="s">
        <v>854</v>
      </c>
      <c r="U51" t="s">
        <v>855</v>
      </c>
      <c r="W51" t="s">
        <v>856</v>
      </c>
      <c r="X51">
        <v>84.15</v>
      </c>
      <c r="Y51">
        <v>1</v>
      </c>
      <c r="Z51">
        <v>33988000</v>
      </c>
      <c r="AA51">
        <v>2860090200</v>
      </c>
      <c r="AB51">
        <v>1</v>
      </c>
      <c r="AC51">
        <v>1</v>
      </c>
      <c r="AF51">
        <v>33988000</v>
      </c>
      <c r="AG51">
        <v>2860090200</v>
      </c>
      <c r="AH51">
        <v>1.8062889915161699E-2</v>
      </c>
      <c r="AI51">
        <v>1.6672707502718299E-2</v>
      </c>
      <c r="AJ51">
        <v>1.6672707502718299E-2</v>
      </c>
      <c r="AM51" t="s">
        <v>65</v>
      </c>
      <c r="AN51" s="28">
        <f t="shared" si="3"/>
        <v>1.8062889915161699E-2</v>
      </c>
      <c r="AO51" t="str">
        <f>VLOOKUP(N51,'Proforma GICS Map'!$G:$H,2,FALSE)</f>
        <v>Air Freight &amp; Logistics</v>
      </c>
      <c r="AP51" t="b">
        <v>0</v>
      </c>
      <c r="AR51" s="30">
        <f t="shared" si="2"/>
        <v>1.7960184885524071E-2</v>
      </c>
      <c r="AS51" s="27">
        <f t="shared" si="4"/>
        <v>1.0270502963762723E-4</v>
      </c>
    </row>
    <row r="52" spans="1:45" x14ac:dyDescent="0.25">
      <c r="A52" t="s">
        <v>845</v>
      </c>
      <c r="B52">
        <v>20</v>
      </c>
      <c r="C52" t="s">
        <v>846</v>
      </c>
      <c r="D52">
        <v>20221130</v>
      </c>
      <c r="E52" t="s">
        <v>1142</v>
      </c>
      <c r="F52" t="s">
        <v>1143</v>
      </c>
      <c r="G52" t="s">
        <v>1144</v>
      </c>
      <c r="H52" t="s">
        <v>1145</v>
      </c>
      <c r="I52" t="s">
        <v>1146</v>
      </c>
      <c r="J52">
        <v>2325875</v>
      </c>
      <c r="K52" t="s">
        <v>1147</v>
      </c>
      <c r="L52">
        <v>449801</v>
      </c>
      <c r="M52">
        <v>15193</v>
      </c>
      <c r="N52">
        <v>20102010</v>
      </c>
      <c r="O52" t="s">
        <v>903</v>
      </c>
      <c r="Q52" t="s">
        <v>445</v>
      </c>
      <c r="R52" t="s">
        <v>854</v>
      </c>
      <c r="S52" t="s">
        <v>854</v>
      </c>
      <c r="U52" t="s">
        <v>855</v>
      </c>
      <c r="W52" t="s">
        <v>856</v>
      </c>
      <c r="X52">
        <v>29.49</v>
      </c>
      <c r="Y52">
        <v>1</v>
      </c>
      <c r="Z52">
        <v>19506000</v>
      </c>
      <c r="AA52">
        <v>575231940</v>
      </c>
      <c r="AB52">
        <v>1</v>
      </c>
      <c r="AC52">
        <v>1</v>
      </c>
      <c r="AF52">
        <v>19506000</v>
      </c>
      <c r="AG52">
        <v>575231940</v>
      </c>
      <c r="AH52">
        <v>3.6328753575341401E-3</v>
      </c>
      <c r="AI52">
        <v>2.07684319833852E-2</v>
      </c>
      <c r="AJ52">
        <v>2.07684319833852E-2</v>
      </c>
      <c r="AM52" t="s">
        <v>65</v>
      </c>
      <c r="AN52" s="28">
        <f t="shared" si="3"/>
        <v>3.6328753575341401E-3</v>
      </c>
      <c r="AO52" t="str">
        <f>VLOOKUP(N52,'Proforma GICS Map'!$G:$H,2,FALSE)</f>
        <v>Building Products</v>
      </c>
      <c r="AP52" t="b">
        <v>0</v>
      </c>
      <c r="AR52" s="30">
        <f t="shared" si="2"/>
        <v>3.6122189413671951E-3</v>
      </c>
      <c r="AS52" s="27">
        <f t="shared" si="4"/>
        <v>2.0656416166945062E-5</v>
      </c>
    </row>
    <row r="53" spans="1:45" x14ac:dyDescent="0.25">
      <c r="A53" t="s">
        <v>845</v>
      </c>
      <c r="B53">
        <v>20</v>
      </c>
      <c r="C53" t="s">
        <v>846</v>
      </c>
      <c r="D53">
        <v>20221130</v>
      </c>
      <c r="E53" t="s">
        <v>1148</v>
      </c>
      <c r="F53" t="s">
        <v>1149</v>
      </c>
      <c r="G53" t="s">
        <v>1150</v>
      </c>
      <c r="H53">
        <v>458665304</v>
      </c>
      <c r="I53" t="s">
        <v>1151</v>
      </c>
      <c r="J53" t="s">
        <v>1152</v>
      </c>
      <c r="K53" t="s">
        <v>1153</v>
      </c>
      <c r="L53">
        <v>603401</v>
      </c>
      <c r="M53">
        <v>3864</v>
      </c>
      <c r="N53">
        <v>20201060</v>
      </c>
      <c r="O53" t="s">
        <v>1107</v>
      </c>
      <c r="Q53" t="s">
        <v>454</v>
      </c>
      <c r="R53" t="s">
        <v>854</v>
      </c>
      <c r="S53" t="s">
        <v>854</v>
      </c>
      <c r="U53" t="s">
        <v>855</v>
      </c>
      <c r="W53" t="s">
        <v>856</v>
      </c>
      <c r="X53">
        <v>10.83</v>
      </c>
      <c r="Y53">
        <v>1</v>
      </c>
      <c r="Z53">
        <v>58762000</v>
      </c>
      <c r="AA53">
        <v>636392460</v>
      </c>
      <c r="AB53">
        <v>1</v>
      </c>
      <c r="AC53">
        <v>1</v>
      </c>
      <c r="AF53">
        <v>58762000</v>
      </c>
      <c r="AG53">
        <v>636392460</v>
      </c>
      <c r="AH53">
        <v>4.0191344132499496E-3</v>
      </c>
      <c r="AI53">
        <v>1.6901408450704199E-2</v>
      </c>
      <c r="AJ53">
        <v>1.6901408450704199E-2</v>
      </c>
      <c r="AM53" t="s">
        <v>65</v>
      </c>
      <c r="AN53" s="28">
        <f t="shared" si="3"/>
        <v>4.0191344132499496E-3</v>
      </c>
      <c r="AO53" t="str">
        <f>VLOOKUP(N53,'Proforma GICS Map'!$G:$H,2,FALSE)</f>
        <v>Office Services &amp; Supplies</v>
      </c>
      <c r="AP53" t="b">
        <v>0</v>
      </c>
      <c r="AR53" s="30">
        <f t="shared" si="2"/>
        <v>3.9962817401190641E-3</v>
      </c>
      <c r="AS53" s="27">
        <f t="shared" si="4"/>
        <v>2.2852673130885522E-5</v>
      </c>
    </row>
    <row r="54" spans="1:45" x14ac:dyDescent="0.25">
      <c r="A54" t="s">
        <v>845</v>
      </c>
      <c r="B54">
        <v>20</v>
      </c>
      <c r="C54" t="s">
        <v>846</v>
      </c>
      <c r="D54">
        <v>20221130</v>
      </c>
      <c r="E54" t="s">
        <v>1154</v>
      </c>
      <c r="F54" t="s">
        <v>1155</v>
      </c>
      <c r="G54" t="s">
        <v>1156</v>
      </c>
      <c r="H54">
        <v>477839104</v>
      </c>
      <c r="I54" t="s">
        <v>1157</v>
      </c>
      <c r="J54" t="s">
        <v>1158</v>
      </c>
      <c r="K54" t="s">
        <v>1159</v>
      </c>
      <c r="L54">
        <v>18046601</v>
      </c>
      <c r="M54">
        <v>56028</v>
      </c>
      <c r="N54">
        <v>20106020</v>
      </c>
      <c r="O54" t="s">
        <v>880</v>
      </c>
      <c r="Q54" t="s">
        <v>445</v>
      </c>
      <c r="R54" t="s">
        <v>854</v>
      </c>
      <c r="S54" t="s">
        <v>854</v>
      </c>
      <c r="U54" t="s">
        <v>855</v>
      </c>
      <c r="W54" t="s">
        <v>856</v>
      </c>
      <c r="X54">
        <v>91.86</v>
      </c>
      <c r="Y54">
        <v>1</v>
      </c>
      <c r="Z54">
        <v>31862000</v>
      </c>
      <c r="AA54">
        <v>2926843320</v>
      </c>
      <c r="AB54">
        <v>1</v>
      </c>
      <c r="AC54">
        <v>1</v>
      </c>
      <c r="AF54">
        <v>31862000</v>
      </c>
      <c r="AG54">
        <v>2926843320</v>
      </c>
      <c r="AH54">
        <v>1.84844690171262E-2</v>
      </c>
      <c r="AI54">
        <v>3.4925642181162599E-2</v>
      </c>
      <c r="AJ54">
        <v>3.4925642181162599E-2</v>
      </c>
      <c r="AM54" t="s">
        <v>65</v>
      </c>
      <c r="AN54" s="28">
        <f t="shared" si="3"/>
        <v>1.84844690171262E-2</v>
      </c>
      <c r="AO54" t="str">
        <f>VLOOKUP(N54,'Proforma GICS Map'!$G:$H,2,FALSE)</f>
        <v>Industrial Machinery &amp; Supplies &amp; Components (New Name)</v>
      </c>
      <c r="AP54" t="b">
        <v>0</v>
      </c>
      <c r="AR54" s="30">
        <f t="shared" si="2"/>
        <v>1.837936690184145E-2</v>
      </c>
      <c r="AS54" s="27">
        <f t="shared" si="4"/>
        <v>1.0510211528474978E-4</v>
      </c>
    </row>
    <row r="55" spans="1:45" x14ac:dyDescent="0.25">
      <c r="A55" t="s">
        <v>845</v>
      </c>
      <c r="B55">
        <v>20</v>
      </c>
      <c r="C55" t="s">
        <v>846</v>
      </c>
      <c r="D55">
        <v>20221130</v>
      </c>
      <c r="E55" t="s">
        <v>1160</v>
      </c>
      <c r="F55" t="s">
        <v>1161</v>
      </c>
      <c r="G55" t="s">
        <v>1162</v>
      </c>
      <c r="H55" t="s">
        <v>1163</v>
      </c>
      <c r="I55" t="s">
        <v>1164</v>
      </c>
      <c r="J55" t="s">
        <v>1165</v>
      </c>
      <c r="K55" t="s">
        <v>1166</v>
      </c>
      <c r="L55">
        <v>18358101</v>
      </c>
      <c r="M55">
        <v>211681</v>
      </c>
      <c r="N55">
        <v>20201070</v>
      </c>
      <c r="O55" t="s">
        <v>1167</v>
      </c>
      <c r="Q55" t="s">
        <v>445</v>
      </c>
      <c r="R55" t="s">
        <v>854</v>
      </c>
      <c r="S55" t="s">
        <v>854</v>
      </c>
      <c r="U55" t="s">
        <v>855</v>
      </c>
      <c r="W55" t="s">
        <v>856</v>
      </c>
      <c r="X55">
        <v>13.74</v>
      </c>
      <c r="Y55">
        <v>1</v>
      </c>
      <c r="Z55">
        <v>115830000</v>
      </c>
      <c r="AA55">
        <v>1591504200</v>
      </c>
      <c r="AB55">
        <v>1</v>
      </c>
      <c r="AC55">
        <v>1</v>
      </c>
      <c r="AF55">
        <v>115830000</v>
      </c>
      <c r="AG55">
        <v>1591504200</v>
      </c>
      <c r="AH55">
        <v>1.0051139353618101E-2</v>
      </c>
      <c r="AI55">
        <v>4.8054919908466803E-2</v>
      </c>
      <c r="AJ55">
        <v>4.8054919908466803E-2</v>
      </c>
      <c r="AM55" t="s">
        <v>65</v>
      </c>
      <c r="AN55" s="28">
        <f t="shared" si="3"/>
        <v>1.0051139353618101E-2</v>
      </c>
      <c r="AO55" t="str">
        <f>VLOOKUP(N55,'Proforma GICS Map'!$G:$H,2,FALSE)</f>
        <v>Diversified Support Services</v>
      </c>
      <c r="AP55" t="b">
        <v>0</v>
      </c>
      <c r="AR55" s="30">
        <f t="shared" si="2"/>
        <v>9.9939888882134131E-3</v>
      </c>
      <c r="AS55" s="27">
        <f t="shared" si="4"/>
        <v>5.7150465404687614E-5</v>
      </c>
    </row>
    <row r="56" spans="1:45" x14ac:dyDescent="0.25">
      <c r="A56" t="s">
        <v>845</v>
      </c>
      <c r="B56">
        <v>20</v>
      </c>
      <c r="C56" t="s">
        <v>846</v>
      </c>
      <c r="D56">
        <v>20221130</v>
      </c>
      <c r="E56" t="s">
        <v>1168</v>
      </c>
      <c r="F56" t="s">
        <v>1169</v>
      </c>
      <c r="G56" t="s">
        <v>1170</v>
      </c>
      <c r="H56">
        <v>483548103</v>
      </c>
      <c r="I56" t="s">
        <v>1171</v>
      </c>
      <c r="J56">
        <v>2483223</v>
      </c>
      <c r="K56" t="s">
        <v>1172</v>
      </c>
      <c r="L56">
        <v>632601</v>
      </c>
      <c r="M56">
        <v>4013</v>
      </c>
      <c r="N56">
        <v>20101010</v>
      </c>
      <c r="O56" t="s">
        <v>910</v>
      </c>
      <c r="Q56" t="s">
        <v>445</v>
      </c>
      <c r="R56" t="s">
        <v>854</v>
      </c>
      <c r="S56" t="s">
        <v>854</v>
      </c>
      <c r="U56" t="s">
        <v>855</v>
      </c>
      <c r="W56" t="s">
        <v>856</v>
      </c>
      <c r="X56">
        <v>20.37</v>
      </c>
      <c r="Y56">
        <v>1</v>
      </c>
      <c r="Z56">
        <v>28010000</v>
      </c>
      <c r="AA56">
        <v>570563700</v>
      </c>
      <c r="AB56">
        <v>1</v>
      </c>
      <c r="AC56">
        <v>1</v>
      </c>
      <c r="AF56">
        <v>28010000</v>
      </c>
      <c r="AG56">
        <v>570563700</v>
      </c>
      <c r="AH56">
        <v>3.6033931037165699E-3</v>
      </c>
      <c r="AI56">
        <v>3.6113936927772101E-2</v>
      </c>
      <c r="AJ56">
        <v>3.6113936927772101E-2</v>
      </c>
      <c r="AM56" t="s">
        <v>65</v>
      </c>
      <c r="AN56" s="28">
        <f t="shared" si="3"/>
        <v>3.6033931037165699E-3</v>
      </c>
      <c r="AO56" t="str">
        <f>VLOOKUP(N56,'Proforma GICS Map'!$G:$H,2,FALSE)</f>
        <v>Aerospace &amp; Defense</v>
      </c>
      <c r="AP56" t="b">
        <v>0</v>
      </c>
      <c r="AR56" s="30">
        <f t="shared" si="2"/>
        <v>3.5829043227268466E-3</v>
      </c>
      <c r="AS56" s="27">
        <f t="shared" si="4"/>
        <v>2.0488780989723343E-5</v>
      </c>
    </row>
    <row r="57" spans="1:45" x14ac:dyDescent="0.25">
      <c r="A57" t="s">
        <v>845</v>
      </c>
      <c r="B57">
        <v>20</v>
      </c>
      <c r="C57" t="s">
        <v>846</v>
      </c>
      <c r="D57">
        <v>20221130</v>
      </c>
      <c r="E57" t="s">
        <v>1173</v>
      </c>
      <c r="F57" t="s">
        <v>1174</v>
      </c>
      <c r="G57" t="s">
        <v>1175</v>
      </c>
      <c r="H57">
        <v>488152208</v>
      </c>
      <c r="I57" t="s">
        <v>1176</v>
      </c>
      <c r="J57">
        <v>2487117</v>
      </c>
      <c r="K57" t="s">
        <v>1177</v>
      </c>
      <c r="L57">
        <v>637901</v>
      </c>
      <c r="M57">
        <v>4061</v>
      </c>
      <c r="N57">
        <v>20202010</v>
      </c>
      <c r="O57" t="s">
        <v>1129</v>
      </c>
      <c r="Q57" t="s">
        <v>454</v>
      </c>
      <c r="R57" t="s">
        <v>854</v>
      </c>
      <c r="S57" t="s">
        <v>854</v>
      </c>
      <c r="U57" t="s">
        <v>855</v>
      </c>
      <c r="W57" t="s">
        <v>856</v>
      </c>
      <c r="X57">
        <v>16.989999999999998</v>
      </c>
      <c r="Y57">
        <v>1</v>
      </c>
      <c r="Z57">
        <v>34589000</v>
      </c>
      <c r="AA57">
        <v>587667110</v>
      </c>
      <c r="AB57">
        <v>1</v>
      </c>
      <c r="AC57">
        <v>1</v>
      </c>
      <c r="AF57">
        <v>34589000</v>
      </c>
      <c r="AG57">
        <v>587667110</v>
      </c>
      <c r="AH57">
        <v>3.7114096313085499E-3</v>
      </c>
      <c r="AI57">
        <v>1.4934289127837499E-2</v>
      </c>
      <c r="AJ57">
        <v>1.4934289127837499E-2</v>
      </c>
      <c r="AM57" t="s">
        <v>65</v>
      </c>
      <c r="AN57" s="28">
        <f t="shared" si="3"/>
        <v>3.7114096313085499E-3</v>
      </c>
      <c r="AO57" t="str">
        <f>VLOOKUP(N57,'Proforma GICS Map'!$G:$H,2,FALSE)</f>
        <v>Human Resource &amp; Employment Services (Definition Update)</v>
      </c>
      <c r="AP57" t="b">
        <v>0</v>
      </c>
      <c r="AR57" s="30">
        <f t="shared" si="2"/>
        <v>3.6903066717062323E-3</v>
      </c>
      <c r="AS57" s="27">
        <f t="shared" si="4"/>
        <v>2.1102959602317586E-5</v>
      </c>
    </row>
    <row r="58" spans="1:45" x14ac:dyDescent="0.25">
      <c r="A58" t="s">
        <v>845</v>
      </c>
      <c r="B58">
        <v>20</v>
      </c>
      <c r="C58" t="s">
        <v>846</v>
      </c>
      <c r="D58">
        <v>20221130</v>
      </c>
      <c r="E58" t="s">
        <v>1178</v>
      </c>
      <c r="F58" t="s">
        <v>1179</v>
      </c>
      <c r="G58" t="s">
        <v>1180</v>
      </c>
      <c r="H58">
        <v>500643200</v>
      </c>
      <c r="I58" t="s">
        <v>1181</v>
      </c>
      <c r="J58">
        <v>2386849</v>
      </c>
      <c r="K58" t="s">
        <v>1182</v>
      </c>
      <c r="L58">
        <v>11826701</v>
      </c>
      <c r="M58">
        <v>27530</v>
      </c>
      <c r="N58">
        <v>20202010</v>
      </c>
      <c r="O58" t="s">
        <v>1129</v>
      </c>
      <c r="Q58" t="s">
        <v>445</v>
      </c>
      <c r="R58" t="s">
        <v>854</v>
      </c>
      <c r="S58" t="s">
        <v>854</v>
      </c>
      <c r="U58" t="s">
        <v>855</v>
      </c>
      <c r="W58" t="s">
        <v>856</v>
      </c>
      <c r="X58">
        <v>57.03</v>
      </c>
      <c r="Y58">
        <v>1</v>
      </c>
      <c r="Z58">
        <v>54608000</v>
      </c>
      <c r="AA58">
        <v>3114294240</v>
      </c>
      <c r="AB58">
        <v>1</v>
      </c>
      <c r="AC58">
        <v>1</v>
      </c>
      <c r="AF58">
        <v>54608000</v>
      </c>
      <c r="AG58">
        <v>3114294240</v>
      </c>
      <c r="AH58">
        <v>1.9668314663831898E-2</v>
      </c>
      <c r="AI58">
        <v>3.0166184971098201E-2</v>
      </c>
      <c r="AJ58">
        <v>3.0166184971098201E-2</v>
      </c>
      <c r="AM58" t="s">
        <v>65</v>
      </c>
      <c r="AN58" s="28">
        <f t="shared" si="3"/>
        <v>1.9668314663831898E-2</v>
      </c>
      <c r="AO58" t="str">
        <f>VLOOKUP(N58,'Proforma GICS Map'!$G:$H,2,FALSE)</f>
        <v>Human Resource &amp; Employment Services (Definition Update)</v>
      </c>
      <c r="AP58" t="b">
        <v>0</v>
      </c>
      <c r="AR58" s="30">
        <f t="shared" si="2"/>
        <v>1.9556481239061157E-2</v>
      </c>
      <c r="AS58" s="27">
        <f t="shared" si="4"/>
        <v>1.1183342477074157E-4</v>
      </c>
    </row>
    <row r="59" spans="1:45" x14ac:dyDescent="0.25">
      <c r="A59" t="s">
        <v>845</v>
      </c>
      <c r="B59">
        <v>20</v>
      </c>
      <c r="C59" t="s">
        <v>846</v>
      </c>
      <c r="D59">
        <v>20221130</v>
      </c>
      <c r="E59" t="s">
        <v>1183</v>
      </c>
      <c r="F59" t="s">
        <v>1184</v>
      </c>
      <c r="G59" t="s">
        <v>1185</v>
      </c>
      <c r="H59">
        <v>535555106</v>
      </c>
      <c r="I59" t="s">
        <v>1186</v>
      </c>
      <c r="J59">
        <v>2516613</v>
      </c>
      <c r="K59" t="s">
        <v>1187</v>
      </c>
      <c r="L59">
        <v>1495401</v>
      </c>
      <c r="M59">
        <v>7430</v>
      </c>
      <c r="N59">
        <v>20106015</v>
      </c>
      <c r="O59" t="s">
        <v>922</v>
      </c>
      <c r="Q59" t="s">
        <v>445</v>
      </c>
      <c r="R59" t="s">
        <v>854</v>
      </c>
      <c r="S59" t="s">
        <v>854</v>
      </c>
      <c r="U59" t="s">
        <v>855</v>
      </c>
      <c r="W59" t="s">
        <v>856</v>
      </c>
      <c r="X59">
        <v>176.49</v>
      </c>
      <c r="Y59">
        <v>1</v>
      </c>
      <c r="Z59">
        <v>10979000</v>
      </c>
      <c r="AA59">
        <v>1937683710</v>
      </c>
      <c r="AB59">
        <v>1</v>
      </c>
      <c r="AC59">
        <v>1</v>
      </c>
      <c r="AF59">
        <v>10979000</v>
      </c>
      <c r="AG59">
        <v>1937683710</v>
      </c>
      <c r="AH59">
        <v>1.2237434869757599E-2</v>
      </c>
      <c r="AI59">
        <v>1.42520544796276E-2</v>
      </c>
      <c r="AJ59">
        <v>1.42520544796276E-2</v>
      </c>
      <c r="AM59" t="s">
        <v>65</v>
      </c>
      <c r="AN59" s="28">
        <f t="shared" si="3"/>
        <v>1.2237434869757599E-2</v>
      </c>
      <c r="AO59" t="str">
        <f>VLOOKUP(N59,'Proforma GICS Map'!$G:$H,2,FALSE)</f>
        <v>Agricultural &amp; Farm Machinery</v>
      </c>
      <c r="AP59" t="b">
        <v>0</v>
      </c>
      <c r="AR59" s="30">
        <f t="shared" si="2"/>
        <v>1.2167853196122349E-2</v>
      </c>
      <c r="AS59" s="27">
        <f t="shared" si="4"/>
        <v>6.9581673635250862E-5</v>
      </c>
    </row>
    <row r="60" spans="1:45" x14ac:dyDescent="0.25">
      <c r="A60" t="s">
        <v>845</v>
      </c>
      <c r="B60">
        <v>20</v>
      </c>
      <c r="C60" t="s">
        <v>846</v>
      </c>
      <c r="D60">
        <v>20221130</v>
      </c>
      <c r="E60" t="s">
        <v>1188</v>
      </c>
      <c r="F60" t="s">
        <v>1189</v>
      </c>
      <c r="G60" t="s">
        <v>1190</v>
      </c>
      <c r="H60" t="s">
        <v>1191</v>
      </c>
      <c r="I60" t="s">
        <v>1192</v>
      </c>
      <c r="J60" t="s">
        <v>1193</v>
      </c>
      <c r="K60" t="s">
        <v>1194</v>
      </c>
      <c r="L60">
        <v>18064601</v>
      </c>
      <c r="M60">
        <v>207066</v>
      </c>
      <c r="N60">
        <v>20103010</v>
      </c>
      <c r="O60" t="s">
        <v>959</v>
      </c>
      <c r="Q60" t="s">
        <v>454</v>
      </c>
      <c r="R60" t="s">
        <v>854</v>
      </c>
      <c r="S60" t="s">
        <v>854</v>
      </c>
      <c r="U60" t="s">
        <v>855</v>
      </c>
      <c r="W60" t="s">
        <v>856</v>
      </c>
      <c r="X60">
        <v>95.53</v>
      </c>
      <c r="Y60">
        <v>1</v>
      </c>
      <c r="Z60">
        <v>16657000</v>
      </c>
      <c r="AA60">
        <v>1591243210</v>
      </c>
      <c r="AB60">
        <v>1</v>
      </c>
      <c r="AC60">
        <v>1</v>
      </c>
      <c r="AF60">
        <v>16657000</v>
      </c>
      <c r="AG60">
        <v>1591243210</v>
      </c>
      <c r="AH60">
        <v>1.00494910721621E-2</v>
      </c>
      <c r="AI60">
        <v>3.6117136659436E-2</v>
      </c>
      <c r="AJ60">
        <v>3.6117136659436E-2</v>
      </c>
      <c r="AM60" t="s">
        <v>65</v>
      </c>
      <c r="AN60" s="28">
        <f t="shared" si="3"/>
        <v>1.00494910721621E-2</v>
      </c>
      <c r="AO60" t="str">
        <f>VLOOKUP(N60,'Proforma GICS Map'!$G:$H,2,FALSE)</f>
        <v>Construction &amp; Engineering</v>
      </c>
      <c r="AP60" t="b">
        <v>0</v>
      </c>
      <c r="AR60" s="30">
        <f t="shared" si="2"/>
        <v>9.9923499788345162E-3</v>
      </c>
      <c r="AS60" s="27">
        <f t="shared" si="4"/>
        <v>5.7141093327583645E-5</v>
      </c>
    </row>
    <row r="61" spans="1:45" x14ac:dyDescent="0.25">
      <c r="A61" t="s">
        <v>845</v>
      </c>
      <c r="B61">
        <v>20</v>
      </c>
      <c r="C61" t="s">
        <v>846</v>
      </c>
      <c r="D61">
        <v>20221130</v>
      </c>
      <c r="E61" t="s">
        <v>1195</v>
      </c>
      <c r="F61" t="s">
        <v>1196</v>
      </c>
      <c r="G61" t="s">
        <v>1197</v>
      </c>
      <c r="H61" t="s">
        <v>1198</v>
      </c>
      <c r="I61" t="s">
        <v>1199</v>
      </c>
      <c r="J61" t="s">
        <v>1200</v>
      </c>
      <c r="K61" t="s">
        <v>1201</v>
      </c>
      <c r="L61">
        <v>125401</v>
      </c>
      <c r="M61">
        <v>4937</v>
      </c>
      <c r="N61">
        <v>20303010</v>
      </c>
      <c r="O61" t="s">
        <v>1202</v>
      </c>
      <c r="Q61" t="s">
        <v>445</v>
      </c>
      <c r="R61" t="s">
        <v>854</v>
      </c>
      <c r="S61" t="s">
        <v>854</v>
      </c>
      <c r="U61" t="s">
        <v>855</v>
      </c>
      <c r="W61" t="s">
        <v>856</v>
      </c>
      <c r="X61">
        <v>63.76</v>
      </c>
      <c r="Y61">
        <v>1</v>
      </c>
      <c r="Z61">
        <v>38981000</v>
      </c>
      <c r="AA61">
        <v>2485428560</v>
      </c>
      <c r="AB61">
        <v>1</v>
      </c>
      <c r="AC61">
        <v>1</v>
      </c>
      <c r="AF61">
        <v>38981000</v>
      </c>
      <c r="AG61">
        <v>2485428560</v>
      </c>
      <c r="AH61">
        <v>1.5696715604031901E-2</v>
      </c>
      <c r="AI61">
        <v>1.5448319796145801E-2</v>
      </c>
      <c r="AJ61">
        <v>1.5448319796145801E-2</v>
      </c>
      <c r="AM61" t="s">
        <v>65</v>
      </c>
      <c r="AN61" s="28">
        <f t="shared" si="3"/>
        <v>1.5696715604031901E-2</v>
      </c>
      <c r="AO61" t="str">
        <f>VLOOKUP(N61,'Proforma GICS Map'!$G:$H,2,FALSE)</f>
        <v>Marine Transportation (New Name)</v>
      </c>
      <c r="AP61" t="b">
        <v>0</v>
      </c>
      <c r="AR61" s="30">
        <f t="shared" si="2"/>
        <v>1.5607464567852392E-2</v>
      </c>
      <c r="AS61" s="27">
        <f t="shared" si="4"/>
        <v>8.9251036179509302E-5</v>
      </c>
    </row>
    <row r="62" spans="1:45" x14ac:dyDescent="0.25">
      <c r="A62" t="s">
        <v>845</v>
      </c>
      <c r="B62">
        <v>20</v>
      </c>
      <c r="C62" t="s">
        <v>846</v>
      </c>
      <c r="D62">
        <v>20221130</v>
      </c>
      <c r="E62" t="s">
        <v>1203</v>
      </c>
      <c r="F62" t="s">
        <v>1204</v>
      </c>
      <c r="G62" t="s">
        <v>1205</v>
      </c>
      <c r="H62">
        <v>577128101</v>
      </c>
      <c r="I62" t="s">
        <v>1206</v>
      </c>
      <c r="J62">
        <v>2568090</v>
      </c>
      <c r="K62" t="s">
        <v>1207</v>
      </c>
      <c r="L62">
        <v>3047701</v>
      </c>
      <c r="M62">
        <v>11877</v>
      </c>
      <c r="N62">
        <v>20201070</v>
      </c>
      <c r="O62" t="s">
        <v>872</v>
      </c>
      <c r="Q62" t="s">
        <v>454</v>
      </c>
      <c r="R62" t="s">
        <v>854</v>
      </c>
      <c r="S62" t="s">
        <v>854</v>
      </c>
      <c r="U62" t="s">
        <v>855</v>
      </c>
      <c r="W62" t="s">
        <v>856</v>
      </c>
      <c r="X62">
        <v>31.66</v>
      </c>
      <c r="Y62">
        <v>1</v>
      </c>
      <c r="Z62">
        <v>30606000</v>
      </c>
      <c r="AA62">
        <v>968985960</v>
      </c>
      <c r="AB62">
        <v>1</v>
      </c>
      <c r="AC62">
        <v>1</v>
      </c>
      <c r="AF62">
        <v>30606000</v>
      </c>
      <c r="AG62">
        <v>968985960</v>
      </c>
      <c r="AH62">
        <v>6.1196275295154201E-3</v>
      </c>
      <c r="AI62">
        <v>-1.49346608587429E-2</v>
      </c>
      <c r="AJ62">
        <v>-1.49346608587429E-2</v>
      </c>
      <c r="AM62" t="s">
        <v>65</v>
      </c>
      <c r="AN62" s="28">
        <f t="shared" si="3"/>
        <v>6.1196275295154201E-3</v>
      </c>
      <c r="AO62" t="str">
        <f>VLOOKUP(N62,'Proforma GICS Map'!$G:$H,2,FALSE)</f>
        <v>Diversified Support Services</v>
      </c>
      <c r="AP62" t="b">
        <v>0</v>
      </c>
      <c r="AR62" s="30">
        <f t="shared" si="2"/>
        <v>6.0848315179280127E-3</v>
      </c>
      <c r="AS62" s="27">
        <f t="shared" si="4"/>
        <v>3.4796011587407381E-5</v>
      </c>
    </row>
    <row r="63" spans="1:45" x14ac:dyDescent="0.25">
      <c r="A63" t="s">
        <v>845</v>
      </c>
      <c r="B63">
        <v>20</v>
      </c>
      <c r="C63" t="s">
        <v>846</v>
      </c>
      <c r="D63">
        <v>20221130</v>
      </c>
      <c r="E63" t="s">
        <v>1208</v>
      </c>
      <c r="F63" t="s">
        <v>1209</v>
      </c>
      <c r="G63" t="s">
        <v>1210</v>
      </c>
      <c r="H63">
        <v>600544100</v>
      </c>
      <c r="I63" t="s">
        <v>1211</v>
      </c>
      <c r="J63">
        <v>2594222</v>
      </c>
      <c r="K63" t="s">
        <v>1212</v>
      </c>
      <c r="L63">
        <v>740101</v>
      </c>
      <c r="M63">
        <v>4151</v>
      </c>
      <c r="N63">
        <v>20201060</v>
      </c>
      <c r="O63" t="s">
        <v>1107</v>
      </c>
      <c r="Q63" t="s">
        <v>454</v>
      </c>
      <c r="R63" t="s">
        <v>854</v>
      </c>
      <c r="S63" t="s">
        <v>854</v>
      </c>
      <c r="U63" t="s">
        <v>855</v>
      </c>
      <c r="W63" t="s">
        <v>856</v>
      </c>
      <c r="X63">
        <v>20.39</v>
      </c>
      <c r="Y63">
        <v>1</v>
      </c>
      <c r="Z63">
        <v>75843000</v>
      </c>
      <c r="AA63">
        <v>1546438770</v>
      </c>
      <c r="AB63">
        <v>1</v>
      </c>
      <c r="AC63">
        <v>1</v>
      </c>
      <c r="AF63">
        <v>75843000</v>
      </c>
      <c r="AG63">
        <v>1546438770</v>
      </c>
      <c r="AH63">
        <v>9.7665287839691396E-3</v>
      </c>
      <c r="AI63">
        <v>-8.8511399195350907E-2</v>
      </c>
      <c r="AJ63">
        <v>-8.8511399195350907E-2</v>
      </c>
      <c r="AM63" t="s">
        <v>65</v>
      </c>
      <c r="AN63" s="28">
        <f t="shared" si="3"/>
        <v>9.7665287839691396E-3</v>
      </c>
      <c r="AO63" t="str">
        <f>VLOOKUP(N63,'Proforma GICS Map'!$G:$H,2,FALSE)</f>
        <v>Office Services &amp; Supplies</v>
      </c>
      <c r="AP63" t="b">
        <v>0</v>
      </c>
      <c r="AR63" s="30">
        <f t="shared" si="2"/>
        <v>9.710996605401619E-3</v>
      </c>
      <c r="AS63" s="27">
        <f t="shared" si="4"/>
        <v>5.5532178567520643E-5</v>
      </c>
    </row>
    <row r="64" spans="1:45" x14ac:dyDescent="0.25">
      <c r="A64" t="s">
        <v>845</v>
      </c>
      <c r="B64">
        <v>20</v>
      </c>
      <c r="C64" t="s">
        <v>846</v>
      </c>
      <c r="D64">
        <v>20221130</v>
      </c>
      <c r="E64" t="s">
        <v>1213</v>
      </c>
      <c r="F64" t="s">
        <v>1214</v>
      </c>
      <c r="G64" t="s">
        <v>1215</v>
      </c>
      <c r="H64">
        <v>615394202</v>
      </c>
      <c r="I64" t="s">
        <v>1216</v>
      </c>
      <c r="J64">
        <v>2601218</v>
      </c>
      <c r="K64" t="s">
        <v>1217</v>
      </c>
      <c r="L64">
        <v>754901</v>
      </c>
      <c r="M64">
        <v>15777</v>
      </c>
      <c r="N64">
        <v>20101010</v>
      </c>
      <c r="O64" t="s">
        <v>886</v>
      </c>
      <c r="Q64" t="s">
        <v>445</v>
      </c>
      <c r="R64" t="s">
        <v>854</v>
      </c>
      <c r="S64" t="s">
        <v>854</v>
      </c>
      <c r="U64" t="s">
        <v>855</v>
      </c>
      <c r="W64" t="s">
        <v>856</v>
      </c>
      <c r="X64">
        <v>87.03</v>
      </c>
      <c r="Y64">
        <v>1</v>
      </c>
      <c r="Z64">
        <v>28961000</v>
      </c>
      <c r="AA64">
        <v>2520475830</v>
      </c>
      <c r="AB64">
        <v>1</v>
      </c>
      <c r="AC64">
        <v>1</v>
      </c>
      <c r="AF64">
        <v>28961000</v>
      </c>
      <c r="AG64">
        <v>2520475830</v>
      </c>
      <c r="AH64">
        <v>1.5918056518327901E-2</v>
      </c>
      <c r="AI64">
        <v>2.4605603955733399E-2</v>
      </c>
      <c r="AJ64">
        <v>2.4605603955733399E-2</v>
      </c>
      <c r="AM64" t="s">
        <v>65</v>
      </c>
      <c r="AN64" s="28">
        <f t="shared" si="3"/>
        <v>1.5918056518327901E-2</v>
      </c>
      <c r="AO64" t="str">
        <f>VLOOKUP(N64,'Proforma GICS Map'!$G:$H,2,FALSE)</f>
        <v>Aerospace &amp; Defense</v>
      </c>
      <c r="AP64" t="b">
        <v>0</v>
      </c>
      <c r="AR64" s="30">
        <f t="shared" si="2"/>
        <v>1.5827546944601516E-2</v>
      </c>
      <c r="AS64" s="27">
        <f t="shared" si="4"/>
        <v>9.0509573726384879E-5</v>
      </c>
    </row>
    <row r="65" spans="1:45" x14ac:dyDescent="0.25">
      <c r="A65" t="s">
        <v>845</v>
      </c>
      <c r="B65">
        <v>20</v>
      </c>
      <c r="C65" t="s">
        <v>846</v>
      </c>
      <c r="D65">
        <v>20221130</v>
      </c>
      <c r="E65" t="s">
        <v>1218</v>
      </c>
      <c r="F65" t="s">
        <v>1219</v>
      </c>
      <c r="G65" t="s">
        <v>1220</v>
      </c>
      <c r="H65">
        <v>624756102</v>
      </c>
      <c r="I65" t="s">
        <v>1221</v>
      </c>
      <c r="J65">
        <v>2609717</v>
      </c>
      <c r="K65" t="s">
        <v>1222</v>
      </c>
      <c r="L65">
        <v>1534301</v>
      </c>
      <c r="M65">
        <v>8871</v>
      </c>
      <c r="N65">
        <v>20106020</v>
      </c>
      <c r="O65" t="s">
        <v>880</v>
      </c>
      <c r="Q65" t="s">
        <v>445</v>
      </c>
      <c r="R65" t="s">
        <v>854</v>
      </c>
      <c r="S65" t="s">
        <v>854</v>
      </c>
      <c r="U65" t="s">
        <v>855</v>
      </c>
      <c r="W65" t="s">
        <v>856</v>
      </c>
      <c r="X65">
        <v>68.77</v>
      </c>
      <c r="Y65">
        <v>1</v>
      </c>
      <c r="Z65">
        <v>56684000</v>
      </c>
      <c r="AA65">
        <v>3898158680</v>
      </c>
      <c r="AB65">
        <v>1</v>
      </c>
      <c r="AC65">
        <v>1</v>
      </c>
      <c r="AF65">
        <v>56684000</v>
      </c>
      <c r="AG65">
        <v>3898158680</v>
      </c>
      <c r="AH65">
        <v>2.4618807864406501E-2</v>
      </c>
      <c r="AI65">
        <v>1.61052009456264E-2</v>
      </c>
      <c r="AJ65">
        <v>1.61052009456264E-2</v>
      </c>
      <c r="AM65" t="s">
        <v>65</v>
      </c>
      <c r="AN65" s="28">
        <f t="shared" si="3"/>
        <v>2.4618807864406501E-2</v>
      </c>
      <c r="AO65" t="str">
        <f>VLOOKUP(N65,'Proforma GICS Map'!$G:$H,2,FALSE)</f>
        <v>Industrial Machinery &amp; Supplies &amp; Components (New Name)</v>
      </c>
      <c r="AP65" t="b">
        <v>0</v>
      </c>
      <c r="AR65" s="30">
        <f t="shared" si="2"/>
        <v>2.4478826089439579E-2</v>
      </c>
      <c r="AS65" s="27">
        <f t="shared" si="4"/>
        <v>1.3998177496692132E-4</v>
      </c>
    </row>
    <row r="66" spans="1:45" x14ac:dyDescent="0.25">
      <c r="A66" t="s">
        <v>845</v>
      </c>
      <c r="B66">
        <v>20</v>
      </c>
      <c r="C66" t="s">
        <v>846</v>
      </c>
      <c r="D66">
        <v>20221130</v>
      </c>
      <c r="E66" t="s">
        <v>1223</v>
      </c>
      <c r="F66" t="s">
        <v>1224</v>
      </c>
      <c r="G66" t="s">
        <v>1225</v>
      </c>
      <c r="H66" t="s">
        <v>1226</v>
      </c>
      <c r="I66" t="s">
        <v>1227</v>
      </c>
      <c r="J66" t="s">
        <v>1228</v>
      </c>
      <c r="K66" t="s">
        <v>1229</v>
      </c>
      <c r="L66">
        <v>2023501</v>
      </c>
      <c r="M66">
        <v>328593</v>
      </c>
      <c r="N66">
        <v>20107010</v>
      </c>
      <c r="O66" t="s">
        <v>952</v>
      </c>
      <c r="Q66" t="s">
        <v>445</v>
      </c>
      <c r="R66" t="s">
        <v>854</v>
      </c>
      <c r="S66" t="s">
        <v>854</v>
      </c>
      <c r="U66" t="s">
        <v>855</v>
      </c>
      <c r="W66" t="s">
        <v>856</v>
      </c>
      <c r="X66">
        <v>12.48</v>
      </c>
      <c r="Y66">
        <v>1</v>
      </c>
      <c r="Z66">
        <v>110851000</v>
      </c>
      <c r="AA66">
        <v>1383420480</v>
      </c>
      <c r="AB66">
        <v>1</v>
      </c>
      <c r="AC66">
        <v>1</v>
      </c>
      <c r="AF66">
        <v>110851000</v>
      </c>
      <c r="AG66">
        <v>1383420480</v>
      </c>
      <c r="AH66">
        <v>8.7369873287982801E-3</v>
      </c>
      <c r="AI66">
        <v>3.05532617671345E-2</v>
      </c>
      <c r="AJ66">
        <v>3.05532617671345E-2</v>
      </c>
      <c r="AM66" t="s">
        <v>65</v>
      </c>
      <c r="AN66" s="28">
        <f t="shared" ref="AN66:AN90" si="5">AH66</f>
        <v>8.7369873287982801E-3</v>
      </c>
      <c r="AO66" t="str">
        <f>VLOOKUP(N66,'Proforma GICS Map'!$G:$H,2,FALSE)</f>
        <v>Trading Companies &amp; Distributors</v>
      </c>
      <c r="AP66" t="b">
        <v>0</v>
      </c>
      <c r="AR66" s="30">
        <f t="shared" si="2"/>
        <v>8.6873090908882716E-3</v>
      </c>
      <c r="AS66" s="27">
        <f t="shared" ref="AS66:AS97" si="6">ABS(AR66-AN66)</f>
        <v>4.9678237910008582E-5</v>
      </c>
    </row>
    <row r="67" spans="1:45" x14ac:dyDescent="0.25">
      <c r="A67" t="s">
        <v>845</v>
      </c>
      <c r="B67">
        <v>20</v>
      </c>
      <c r="C67" t="s">
        <v>846</v>
      </c>
      <c r="D67">
        <v>20221130</v>
      </c>
      <c r="E67" t="s">
        <v>1230</v>
      </c>
      <c r="F67" t="s">
        <v>1231</v>
      </c>
      <c r="G67" t="s">
        <v>1232</v>
      </c>
      <c r="H67" s="1" t="s">
        <v>1233</v>
      </c>
      <c r="I67" t="s">
        <v>1234</v>
      </c>
      <c r="J67" t="s">
        <v>1235</v>
      </c>
      <c r="K67" t="s">
        <v>1236</v>
      </c>
      <c r="L67">
        <v>1727701</v>
      </c>
      <c r="M67">
        <v>328683</v>
      </c>
      <c r="N67">
        <v>20103010</v>
      </c>
      <c r="O67" t="s">
        <v>959</v>
      </c>
      <c r="Q67" t="s">
        <v>454</v>
      </c>
      <c r="R67" t="s">
        <v>854</v>
      </c>
      <c r="S67" t="s">
        <v>854</v>
      </c>
      <c r="U67" t="s">
        <v>855</v>
      </c>
      <c r="W67" t="s">
        <v>856</v>
      </c>
      <c r="X67">
        <v>144.51</v>
      </c>
      <c r="Y67">
        <v>1</v>
      </c>
      <c r="Z67">
        <v>15549000</v>
      </c>
      <c r="AA67">
        <v>2246985990</v>
      </c>
      <c r="AB67">
        <v>0.8</v>
      </c>
      <c r="AC67">
        <v>1</v>
      </c>
      <c r="AF67">
        <v>12439200</v>
      </c>
      <c r="AG67">
        <v>1797588792</v>
      </c>
      <c r="AH67">
        <v>1.1352665892363899E-2</v>
      </c>
      <c r="AI67">
        <v>3.6136803613680303E-2</v>
      </c>
      <c r="AJ67">
        <v>3.6136803613680303E-2</v>
      </c>
      <c r="AM67" t="s">
        <v>65</v>
      </c>
      <c r="AN67" s="28">
        <f t="shared" si="5"/>
        <v>1.1352665892363899E-2</v>
      </c>
      <c r="AO67" t="str">
        <f>VLOOKUP(N67,'Proforma GICS Map'!$G:$H,2,FALSE)</f>
        <v>Construction &amp; Engineering</v>
      </c>
      <c r="AP67" t="b">
        <v>0</v>
      </c>
      <c r="AR67" s="30">
        <f t="shared" ref="AR67:AR90" si="7">AG67/SUM($AG$2:$AG$92)</f>
        <v>1.1288114987585312E-2</v>
      </c>
      <c r="AS67" s="27">
        <f t="shared" si="6"/>
        <v>6.4550904778587145E-5</v>
      </c>
    </row>
    <row r="68" spans="1:45" x14ac:dyDescent="0.25">
      <c r="A68" t="s">
        <v>845</v>
      </c>
      <c r="B68">
        <v>20</v>
      </c>
      <c r="C68" t="s">
        <v>846</v>
      </c>
      <c r="D68">
        <v>20221130</v>
      </c>
      <c r="E68" t="s">
        <v>1237</v>
      </c>
      <c r="F68" t="s">
        <v>1238</v>
      </c>
      <c r="G68" t="s">
        <v>1239</v>
      </c>
      <c r="H68">
        <v>637215104</v>
      </c>
      <c r="I68" t="s">
        <v>1240</v>
      </c>
      <c r="J68">
        <v>2626802</v>
      </c>
      <c r="K68" t="s">
        <v>1241</v>
      </c>
      <c r="L68">
        <v>776201</v>
      </c>
      <c r="M68">
        <v>4415</v>
      </c>
      <c r="N68">
        <v>20101010</v>
      </c>
      <c r="O68" t="s">
        <v>910</v>
      </c>
      <c r="Q68" t="s">
        <v>445</v>
      </c>
      <c r="R68" t="s">
        <v>854</v>
      </c>
      <c r="S68" t="s">
        <v>854</v>
      </c>
      <c r="U68" t="s">
        <v>855</v>
      </c>
      <c r="W68" t="s">
        <v>856</v>
      </c>
      <c r="X68">
        <v>69.12</v>
      </c>
      <c r="Y68">
        <v>1</v>
      </c>
      <c r="Z68">
        <v>7054000</v>
      </c>
      <c r="AA68">
        <v>487572480</v>
      </c>
      <c r="AB68">
        <v>0.72</v>
      </c>
      <c r="AC68">
        <v>1</v>
      </c>
      <c r="AF68">
        <v>5078880</v>
      </c>
      <c r="AG68">
        <v>351052185.60000002</v>
      </c>
      <c r="AH68">
        <v>2.2170688822924899E-3</v>
      </c>
      <c r="AI68">
        <v>2.05226635169053E-2</v>
      </c>
      <c r="AJ68">
        <v>2.05226635169053E-2</v>
      </c>
      <c r="AM68" t="s">
        <v>65</v>
      </c>
      <c r="AN68" s="28">
        <f t="shared" si="5"/>
        <v>2.2170688822924899E-3</v>
      </c>
      <c r="AO68" t="str">
        <f>VLOOKUP(N68,'Proforma GICS Map'!$G:$H,2,FALSE)</f>
        <v>Aerospace &amp; Defense</v>
      </c>
      <c r="AP68" t="b">
        <v>0</v>
      </c>
      <c r="AR68" s="30">
        <f t="shared" si="7"/>
        <v>2.204462697660134E-3</v>
      </c>
      <c r="AS68" s="27">
        <f t="shared" si="6"/>
        <v>1.2606184632355921E-5</v>
      </c>
    </row>
    <row r="69" spans="1:45" x14ac:dyDescent="0.25">
      <c r="A69" t="s">
        <v>845</v>
      </c>
      <c r="B69">
        <v>20</v>
      </c>
      <c r="C69" t="s">
        <v>846</v>
      </c>
      <c r="D69">
        <v>20221130</v>
      </c>
      <c r="E69" t="s">
        <v>1242</v>
      </c>
      <c r="F69" t="s">
        <v>1243</v>
      </c>
      <c r="G69" t="s">
        <v>1244</v>
      </c>
      <c r="H69" t="s">
        <v>1245</v>
      </c>
      <c r="I69" t="s">
        <v>1246</v>
      </c>
      <c r="J69" t="s">
        <v>1247</v>
      </c>
      <c r="K69" t="s">
        <v>1248</v>
      </c>
      <c r="L69">
        <v>17404901</v>
      </c>
      <c r="M69">
        <v>43569</v>
      </c>
      <c r="N69">
        <v>20102010</v>
      </c>
      <c r="O69" t="s">
        <v>903</v>
      </c>
      <c r="Q69" t="s">
        <v>445</v>
      </c>
      <c r="R69" t="s">
        <v>854</v>
      </c>
      <c r="S69" t="s">
        <v>854</v>
      </c>
      <c r="U69" t="s">
        <v>855</v>
      </c>
      <c r="W69" t="s">
        <v>856</v>
      </c>
      <c r="X69">
        <v>19.79</v>
      </c>
      <c r="Y69">
        <v>1</v>
      </c>
      <c r="Z69">
        <v>59947000</v>
      </c>
      <c r="AA69">
        <v>1186351130</v>
      </c>
      <c r="AB69">
        <v>1</v>
      </c>
      <c r="AC69">
        <v>1</v>
      </c>
      <c r="AF69">
        <v>59947000</v>
      </c>
      <c r="AG69">
        <v>1186351130</v>
      </c>
      <c r="AH69">
        <v>7.4923965201928499E-3</v>
      </c>
      <c r="AI69">
        <v>1.5182186234817801E-3</v>
      </c>
      <c r="AJ69">
        <v>1.5182186234817801E-3</v>
      </c>
      <c r="AM69" t="s">
        <v>65</v>
      </c>
      <c r="AN69" s="28">
        <f t="shared" si="5"/>
        <v>7.4923965201928499E-3</v>
      </c>
      <c r="AO69" t="str">
        <f>VLOOKUP(N69,'Proforma GICS Map'!$G:$H,2,FALSE)</f>
        <v>Building Products</v>
      </c>
      <c r="AP69" t="b">
        <v>0</v>
      </c>
      <c r="AR69" s="30">
        <f t="shared" si="7"/>
        <v>7.4497949868680378E-3</v>
      </c>
      <c r="AS69" s="27">
        <f t="shared" si="6"/>
        <v>4.2601533324812015E-5</v>
      </c>
    </row>
    <row r="70" spans="1:45" x14ac:dyDescent="0.25">
      <c r="A70" t="s">
        <v>845</v>
      </c>
      <c r="B70">
        <v>20</v>
      </c>
      <c r="C70" t="s">
        <v>846</v>
      </c>
      <c r="D70">
        <v>20221130</v>
      </c>
      <c r="E70" t="s">
        <v>1249</v>
      </c>
      <c r="F70" t="s">
        <v>1250</v>
      </c>
      <c r="G70" t="s">
        <v>1251</v>
      </c>
      <c r="H70" t="s">
        <v>1252</v>
      </c>
      <c r="I70" t="s">
        <v>1253</v>
      </c>
      <c r="J70" t="s">
        <v>1254</v>
      </c>
      <c r="K70" t="s">
        <v>1255</v>
      </c>
      <c r="L70">
        <v>834801</v>
      </c>
      <c r="M70">
        <v>9745</v>
      </c>
      <c r="N70">
        <v>20101010</v>
      </c>
      <c r="O70" t="s">
        <v>886</v>
      </c>
      <c r="Q70" t="s">
        <v>445</v>
      </c>
      <c r="R70" t="s">
        <v>854</v>
      </c>
      <c r="S70" t="s">
        <v>854</v>
      </c>
      <c r="U70" t="s">
        <v>855</v>
      </c>
      <c r="W70" t="s">
        <v>856</v>
      </c>
      <c r="X70">
        <v>13.23</v>
      </c>
      <c r="Y70">
        <v>1</v>
      </c>
      <c r="Z70">
        <v>20458000</v>
      </c>
      <c r="AA70">
        <v>270659340</v>
      </c>
      <c r="AB70">
        <v>0.95</v>
      </c>
      <c r="AC70">
        <v>1</v>
      </c>
      <c r="AF70">
        <v>19435100</v>
      </c>
      <c r="AG70">
        <v>257126373</v>
      </c>
      <c r="AH70">
        <v>1.62388073277682E-3</v>
      </c>
      <c r="AI70">
        <v>-2.79206465833945E-2</v>
      </c>
      <c r="AJ70">
        <v>-2.79206465833945E-2</v>
      </c>
      <c r="AM70" t="s">
        <v>65</v>
      </c>
      <c r="AN70" s="28">
        <f t="shared" si="5"/>
        <v>1.62388073277682E-3</v>
      </c>
      <c r="AO70" t="str">
        <f>VLOOKUP(N70,'Proforma GICS Map'!$G:$H,2,FALSE)</f>
        <v>Aerospace &amp; Defense</v>
      </c>
      <c r="AP70" t="b">
        <v>0</v>
      </c>
      <c r="AR70" s="30">
        <f t="shared" si="7"/>
        <v>1.6146473974926472E-3</v>
      </c>
      <c r="AS70" s="27">
        <f t="shared" si="6"/>
        <v>9.2333352841728056E-6</v>
      </c>
    </row>
    <row r="71" spans="1:45" x14ac:dyDescent="0.25">
      <c r="A71" t="s">
        <v>845</v>
      </c>
      <c r="B71">
        <v>20</v>
      </c>
      <c r="C71" t="s">
        <v>846</v>
      </c>
      <c r="D71">
        <v>20221130</v>
      </c>
      <c r="E71" t="s">
        <v>1256</v>
      </c>
      <c r="F71" t="s">
        <v>1257</v>
      </c>
      <c r="G71" t="s">
        <v>1258</v>
      </c>
      <c r="H71">
        <v>724479100</v>
      </c>
      <c r="I71" t="s">
        <v>1259</v>
      </c>
      <c r="J71">
        <v>2690506</v>
      </c>
      <c r="K71" t="s">
        <v>1260</v>
      </c>
      <c r="L71">
        <v>860601</v>
      </c>
      <c r="M71">
        <v>4923</v>
      </c>
      <c r="N71">
        <v>20201060</v>
      </c>
      <c r="O71" t="s">
        <v>1261</v>
      </c>
      <c r="Q71" t="s">
        <v>445</v>
      </c>
      <c r="R71" t="s">
        <v>854</v>
      </c>
      <c r="S71" t="s">
        <v>854</v>
      </c>
      <c r="U71" t="s">
        <v>855</v>
      </c>
      <c r="W71" t="s">
        <v>856</v>
      </c>
      <c r="X71">
        <v>3.82</v>
      </c>
      <c r="Y71">
        <v>1</v>
      </c>
      <c r="Z71">
        <v>173877000</v>
      </c>
      <c r="AA71">
        <v>664210140</v>
      </c>
      <c r="AB71">
        <v>0.93</v>
      </c>
      <c r="AC71">
        <v>1</v>
      </c>
      <c r="AF71">
        <v>161705610</v>
      </c>
      <c r="AG71">
        <v>617715430.20000005</v>
      </c>
      <c r="AH71">
        <v>3.9011796951716202E-3</v>
      </c>
      <c r="AI71">
        <v>3.8043478260869498E-2</v>
      </c>
      <c r="AJ71">
        <v>3.8043478260869498E-2</v>
      </c>
      <c r="AM71" t="s">
        <v>65</v>
      </c>
      <c r="AN71" s="28">
        <f t="shared" si="5"/>
        <v>3.9011796951716202E-3</v>
      </c>
      <c r="AO71" t="str">
        <f>VLOOKUP(N71,'Proforma GICS Map'!$G:$H,2,FALSE)</f>
        <v>Office Services &amp; Supplies</v>
      </c>
      <c r="AP71" t="b">
        <v>0</v>
      </c>
      <c r="AR71" s="30">
        <f t="shared" si="7"/>
        <v>3.8789977088949995E-3</v>
      </c>
      <c r="AS71" s="27">
        <f t="shared" si="6"/>
        <v>2.2181986276620727E-5</v>
      </c>
    </row>
    <row r="72" spans="1:45" x14ac:dyDescent="0.25">
      <c r="A72" t="s">
        <v>845</v>
      </c>
      <c r="B72">
        <v>20</v>
      </c>
      <c r="C72" t="s">
        <v>846</v>
      </c>
      <c r="D72">
        <v>20221130</v>
      </c>
      <c r="E72" t="s">
        <v>1262</v>
      </c>
      <c r="F72" t="s">
        <v>1263</v>
      </c>
      <c r="G72" t="s">
        <v>1264</v>
      </c>
      <c r="H72">
        <v>739128106</v>
      </c>
      <c r="I72" t="s">
        <v>1265</v>
      </c>
      <c r="J72">
        <v>2697422</v>
      </c>
      <c r="K72" t="s">
        <v>1266</v>
      </c>
      <c r="L72">
        <v>869901</v>
      </c>
      <c r="M72">
        <v>15881</v>
      </c>
      <c r="N72">
        <v>20104010</v>
      </c>
      <c r="O72" t="s">
        <v>897</v>
      </c>
      <c r="Q72" t="s">
        <v>454</v>
      </c>
      <c r="R72" t="s">
        <v>854</v>
      </c>
      <c r="S72" t="s">
        <v>854</v>
      </c>
      <c r="U72" t="s">
        <v>855</v>
      </c>
      <c r="W72" t="s">
        <v>856</v>
      </c>
      <c r="X72">
        <v>26.32</v>
      </c>
      <c r="Y72">
        <v>1</v>
      </c>
      <c r="Z72">
        <v>11782000</v>
      </c>
      <c r="AA72">
        <v>310102240</v>
      </c>
      <c r="AB72">
        <v>0.77</v>
      </c>
      <c r="AC72">
        <v>1</v>
      </c>
      <c r="AF72">
        <v>9072140</v>
      </c>
      <c r="AG72">
        <v>238778724.80000001</v>
      </c>
      <c r="AH72">
        <v>1.50800622307124E-3</v>
      </c>
      <c r="AI72">
        <v>5.0698602794411102E-2</v>
      </c>
      <c r="AJ72">
        <v>5.0698602794411102E-2</v>
      </c>
      <c r="AM72" t="s">
        <v>65</v>
      </c>
      <c r="AN72" s="28">
        <f t="shared" si="5"/>
        <v>1.50800622307124E-3</v>
      </c>
      <c r="AO72" t="str">
        <f>VLOOKUP(N72,'Proforma GICS Map'!$G:$H,2,FALSE)</f>
        <v>Electrical Components &amp; Equipment</v>
      </c>
      <c r="AP72" t="b">
        <v>0</v>
      </c>
      <c r="AR72" s="30">
        <f t="shared" si="7"/>
        <v>1.4994317466413025E-3</v>
      </c>
      <c r="AS72" s="27">
        <f t="shared" si="6"/>
        <v>8.5744764299375102E-6</v>
      </c>
    </row>
    <row r="73" spans="1:45" x14ac:dyDescent="0.25">
      <c r="A73" t="s">
        <v>845</v>
      </c>
      <c r="B73">
        <v>20</v>
      </c>
      <c r="C73" t="s">
        <v>846</v>
      </c>
      <c r="D73">
        <v>20221130</v>
      </c>
      <c r="E73" t="s">
        <v>1267</v>
      </c>
      <c r="F73" t="s">
        <v>1268</v>
      </c>
      <c r="G73" t="s">
        <v>1269</v>
      </c>
      <c r="H73">
        <v>743713109</v>
      </c>
      <c r="I73" t="s">
        <v>1270</v>
      </c>
      <c r="J73" t="s">
        <v>1271</v>
      </c>
      <c r="K73" t="s">
        <v>1272</v>
      </c>
      <c r="L73">
        <v>18769601</v>
      </c>
      <c r="M73">
        <v>284637</v>
      </c>
      <c r="N73">
        <v>20106020</v>
      </c>
      <c r="O73" t="s">
        <v>880</v>
      </c>
      <c r="Q73" t="s">
        <v>445</v>
      </c>
      <c r="R73" t="s">
        <v>854</v>
      </c>
      <c r="S73" t="s">
        <v>854</v>
      </c>
      <c r="U73" t="s">
        <v>855</v>
      </c>
      <c r="W73" t="s">
        <v>856</v>
      </c>
      <c r="X73">
        <v>26.52</v>
      </c>
      <c r="Y73">
        <v>1</v>
      </c>
      <c r="Z73">
        <v>27503000</v>
      </c>
      <c r="AA73">
        <v>729379560</v>
      </c>
      <c r="AB73">
        <v>1</v>
      </c>
      <c r="AC73">
        <v>1</v>
      </c>
      <c r="AF73">
        <v>27503000</v>
      </c>
      <c r="AG73">
        <v>729379560</v>
      </c>
      <c r="AH73">
        <v>4.6063941265380602E-3</v>
      </c>
      <c r="AI73">
        <v>4.2862760519071903E-2</v>
      </c>
      <c r="AJ73">
        <v>4.2862760519071903E-2</v>
      </c>
      <c r="AM73" t="s">
        <v>65</v>
      </c>
      <c r="AN73" s="28">
        <f t="shared" si="5"/>
        <v>4.6063941265380602E-3</v>
      </c>
      <c r="AO73" t="str">
        <f>VLOOKUP(N73,'Proforma GICS Map'!$G:$H,2,FALSE)</f>
        <v>Industrial Machinery &amp; Supplies &amp; Components (New Name)</v>
      </c>
      <c r="AP73" t="b">
        <v>0</v>
      </c>
      <c r="AR73" s="30">
        <f t="shared" si="7"/>
        <v>4.5802023129627861E-3</v>
      </c>
      <c r="AS73" s="27">
        <f t="shared" si="6"/>
        <v>2.6191813575274052E-5</v>
      </c>
    </row>
    <row r="74" spans="1:45" x14ac:dyDescent="0.25">
      <c r="A74" t="s">
        <v>845</v>
      </c>
      <c r="B74">
        <v>20</v>
      </c>
      <c r="C74" t="s">
        <v>846</v>
      </c>
      <c r="D74">
        <v>20221130</v>
      </c>
      <c r="E74" t="s">
        <v>1273</v>
      </c>
      <c r="F74" t="s">
        <v>1274</v>
      </c>
      <c r="G74" t="s">
        <v>1275</v>
      </c>
      <c r="H74">
        <v>747619104</v>
      </c>
      <c r="I74" t="s">
        <v>1276</v>
      </c>
      <c r="J74" t="s">
        <v>1277</v>
      </c>
      <c r="K74" t="s">
        <v>1278</v>
      </c>
      <c r="L74">
        <v>17981901</v>
      </c>
      <c r="M74">
        <v>51433</v>
      </c>
      <c r="N74">
        <v>20102010</v>
      </c>
      <c r="O74" t="s">
        <v>903</v>
      </c>
      <c r="Q74" t="s">
        <v>445</v>
      </c>
      <c r="R74" t="s">
        <v>854</v>
      </c>
      <c r="S74" t="s">
        <v>854</v>
      </c>
      <c r="U74" t="s">
        <v>855</v>
      </c>
      <c r="W74" t="s">
        <v>856</v>
      </c>
      <c r="X74">
        <v>23.77</v>
      </c>
      <c r="Y74">
        <v>1</v>
      </c>
      <c r="Z74">
        <v>33318000</v>
      </c>
      <c r="AA74">
        <v>791968860</v>
      </c>
      <c r="AB74">
        <v>1</v>
      </c>
      <c r="AC74">
        <v>1</v>
      </c>
      <c r="AF74">
        <v>33318000</v>
      </c>
      <c r="AG74">
        <v>791968860</v>
      </c>
      <c r="AH74">
        <v>5.0016766374767103E-3</v>
      </c>
      <c r="AI74">
        <v>-1.26050420168067E-3</v>
      </c>
      <c r="AJ74">
        <v>-1.26050420168067E-3</v>
      </c>
      <c r="AM74" t="s">
        <v>65</v>
      </c>
      <c r="AN74" s="28">
        <f t="shared" si="5"/>
        <v>5.0016766374767103E-3</v>
      </c>
      <c r="AO74" t="str">
        <f>VLOOKUP(N74,'Proforma GICS Map'!$G:$H,2,FALSE)</f>
        <v>Building Products</v>
      </c>
      <c r="AP74" t="b">
        <v>0</v>
      </c>
      <c r="AR74" s="30">
        <f t="shared" si="7"/>
        <v>4.9732372598520602E-3</v>
      </c>
      <c r="AS74" s="27">
        <f t="shared" si="6"/>
        <v>2.8439377624650194E-5</v>
      </c>
    </row>
    <row r="75" spans="1:45" x14ac:dyDescent="0.25">
      <c r="A75" t="s">
        <v>845</v>
      </c>
      <c r="B75">
        <v>20</v>
      </c>
      <c r="C75" t="s">
        <v>846</v>
      </c>
      <c r="D75">
        <v>20221130</v>
      </c>
      <c r="E75" t="s">
        <v>1279</v>
      </c>
      <c r="F75" t="s">
        <v>1280</v>
      </c>
      <c r="G75" t="s">
        <v>1281</v>
      </c>
      <c r="H75" t="s">
        <v>1282</v>
      </c>
      <c r="I75" t="s">
        <v>1283</v>
      </c>
      <c r="J75" t="s">
        <v>1284</v>
      </c>
      <c r="K75" t="s">
        <v>1285</v>
      </c>
      <c r="L75">
        <v>3405301</v>
      </c>
      <c r="M75">
        <v>821747</v>
      </c>
      <c r="N75">
        <v>20102010</v>
      </c>
      <c r="O75" t="s">
        <v>903</v>
      </c>
      <c r="Q75" t="s">
        <v>445</v>
      </c>
      <c r="R75" t="s">
        <v>854</v>
      </c>
      <c r="S75" t="s">
        <v>854</v>
      </c>
      <c r="U75" t="s">
        <v>855</v>
      </c>
      <c r="W75" t="s">
        <v>856</v>
      </c>
      <c r="X75">
        <v>16.2</v>
      </c>
      <c r="Y75">
        <v>1</v>
      </c>
      <c r="Z75">
        <v>145687000</v>
      </c>
      <c r="AA75">
        <v>2360129400</v>
      </c>
      <c r="AB75">
        <v>1</v>
      </c>
      <c r="AC75">
        <v>1</v>
      </c>
      <c r="AF75">
        <v>145687000</v>
      </c>
      <c r="AG75">
        <v>2360129400</v>
      </c>
      <c r="AH75">
        <v>1.49053891858853E-2</v>
      </c>
      <c r="AI75">
        <v>2.27272727272727E-2</v>
      </c>
      <c r="AJ75">
        <v>2.27272727272727E-2</v>
      </c>
      <c r="AM75" t="s">
        <v>65</v>
      </c>
      <c r="AN75" s="28">
        <f t="shared" si="5"/>
        <v>1.49053891858853E-2</v>
      </c>
      <c r="AO75" t="str">
        <f>VLOOKUP(N75,'Proforma GICS Map'!$G:$H,2,FALSE)</f>
        <v>Building Products</v>
      </c>
      <c r="AP75" t="b">
        <v>0</v>
      </c>
      <c r="AR75" s="30">
        <f t="shared" si="7"/>
        <v>1.4820637607080014E-2</v>
      </c>
      <c r="AS75" s="27">
        <f t="shared" si="6"/>
        <v>8.4751578805285915E-5</v>
      </c>
    </row>
    <row r="76" spans="1:45" x14ac:dyDescent="0.25">
      <c r="A76" t="s">
        <v>845</v>
      </c>
      <c r="B76">
        <v>20</v>
      </c>
      <c r="C76" t="s">
        <v>846</v>
      </c>
      <c r="D76">
        <v>20221130</v>
      </c>
      <c r="E76" t="s">
        <v>1286</v>
      </c>
      <c r="F76" t="s">
        <v>1287</v>
      </c>
      <c r="G76" t="s">
        <v>1288</v>
      </c>
      <c r="H76" s="1" t="s">
        <v>1289</v>
      </c>
      <c r="I76" t="s">
        <v>1290</v>
      </c>
      <c r="J76">
        <v>2697853</v>
      </c>
      <c r="K76" t="s">
        <v>1291</v>
      </c>
      <c r="L76">
        <v>14135901</v>
      </c>
      <c r="M76">
        <v>33550</v>
      </c>
      <c r="N76">
        <v>20202020</v>
      </c>
      <c r="O76" t="s">
        <v>872</v>
      </c>
      <c r="Q76" t="s">
        <v>454</v>
      </c>
      <c r="R76" t="s">
        <v>854</v>
      </c>
      <c r="S76" t="s">
        <v>854</v>
      </c>
      <c r="U76" t="s">
        <v>855</v>
      </c>
      <c r="W76" t="s">
        <v>856</v>
      </c>
      <c r="X76">
        <v>19.3</v>
      </c>
      <c r="Y76">
        <v>1</v>
      </c>
      <c r="Z76">
        <v>33458000</v>
      </c>
      <c r="AA76">
        <v>645739400</v>
      </c>
      <c r="AB76">
        <v>0.95</v>
      </c>
      <c r="AC76">
        <v>1</v>
      </c>
      <c r="AF76">
        <v>31785100</v>
      </c>
      <c r="AG76">
        <v>613452430</v>
      </c>
      <c r="AH76">
        <v>3.8742567319304901E-3</v>
      </c>
      <c r="AI76">
        <v>1.31233595800524E-2</v>
      </c>
      <c r="AJ76">
        <v>1.31233595800524E-2</v>
      </c>
      <c r="AM76" t="s">
        <v>65</v>
      </c>
      <c r="AN76" s="28">
        <f t="shared" si="5"/>
        <v>3.8742567319304901E-3</v>
      </c>
      <c r="AO76" t="str">
        <f>VLOOKUP(N76,'Proforma GICS Map'!$G:$H,2,FALSE)</f>
        <v>Research &amp; Consulting Services</v>
      </c>
      <c r="AP76" t="b">
        <v>0</v>
      </c>
      <c r="AR76" s="30">
        <f t="shared" si="7"/>
        <v>3.8522278287845655E-3</v>
      </c>
      <c r="AS76" s="27">
        <f t="shared" si="6"/>
        <v>2.2028903145924691E-5</v>
      </c>
    </row>
    <row r="77" spans="1:45" x14ac:dyDescent="0.25">
      <c r="A77" t="s">
        <v>845</v>
      </c>
      <c r="B77">
        <v>20</v>
      </c>
      <c r="C77" t="s">
        <v>846</v>
      </c>
      <c r="D77">
        <v>20221130</v>
      </c>
      <c r="E77" t="s">
        <v>1292</v>
      </c>
      <c r="F77" t="s">
        <v>1293</v>
      </c>
      <c r="G77" t="s">
        <v>1294</v>
      </c>
      <c r="H77" s="1">
        <v>7.8472999999999997E+107</v>
      </c>
      <c r="I77" t="s">
        <v>1295</v>
      </c>
      <c r="J77" t="s">
        <v>1296</v>
      </c>
      <c r="K77" t="s">
        <v>1297</v>
      </c>
      <c r="L77">
        <v>508701</v>
      </c>
      <c r="M77">
        <v>4610</v>
      </c>
      <c r="N77">
        <v>20106020</v>
      </c>
      <c r="O77" t="s">
        <v>880</v>
      </c>
      <c r="Q77" t="s">
        <v>445</v>
      </c>
      <c r="R77" t="s">
        <v>854</v>
      </c>
      <c r="S77" t="s">
        <v>854</v>
      </c>
      <c r="U77" t="s">
        <v>855</v>
      </c>
      <c r="W77" t="s">
        <v>856</v>
      </c>
      <c r="X77">
        <v>66.900000000000006</v>
      </c>
      <c r="Y77">
        <v>1</v>
      </c>
      <c r="Z77">
        <v>45213000</v>
      </c>
      <c r="AA77">
        <v>3024749700</v>
      </c>
      <c r="AB77">
        <v>1</v>
      </c>
      <c r="AC77">
        <v>1</v>
      </c>
      <c r="AF77">
        <v>45213000</v>
      </c>
      <c r="AG77">
        <v>3024749700</v>
      </c>
      <c r="AH77">
        <v>1.9102796426496701E-2</v>
      </c>
      <c r="AI77">
        <v>3.4498275086245599E-3</v>
      </c>
      <c r="AJ77">
        <v>3.4498275086245599E-3</v>
      </c>
      <c r="AM77" t="s">
        <v>65</v>
      </c>
      <c r="AN77" s="28">
        <f t="shared" si="5"/>
        <v>1.9102796426496701E-2</v>
      </c>
      <c r="AO77" t="str">
        <f>VLOOKUP(N77,'Proforma GICS Map'!$G:$H,2,FALSE)</f>
        <v>Industrial Machinery &amp; Supplies &amp; Components (New Name)</v>
      </c>
      <c r="AP77" t="b">
        <v>0</v>
      </c>
      <c r="AR77" s="30">
        <f t="shared" si="7"/>
        <v>1.8994178520814999E-2</v>
      </c>
      <c r="AS77" s="27">
        <f t="shared" si="6"/>
        <v>1.086179056817016E-4</v>
      </c>
    </row>
    <row r="78" spans="1:45" x14ac:dyDescent="0.25">
      <c r="A78" t="s">
        <v>845</v>
      </c>
      <c r="B78">
        <v>20</v>
      </c>
      <c r="C78" t="s">
        <v>846</v>
      </c>
      <c r="D78">
        <v>20221130</v>
      </c>
      <c r="E78" t="s">
        <v>1298</v>
      </c>
      <c r="F78" t="s">
        <v>1299</v>
      </c>
      <c r="G78" t="s">
        <v>1300</v>
      </c>
      <c r="H78">
        <v>830879102</v>
      </c>
      <c r="I78" t="s">
        <v>1301</v>
      </c>
      <c r="J78">
        <v>2814210</v>
      </c>
      <c r="K78" t="s">
        <v>1302</v>
      </c>
      <c r="L78">
        <v>1239201</v>
      </c>
      <c r="M78">
        <v>9764</v>
      </c>
      <c r="N78">
        <v>20302010</v>
      </c>
      <c r="O78" t="s">
        <v>935</v>
      </c>
      <c r="Q78" t="s">
        <v>454</v>
      </c>
      <c r="R78" t="s">
        <v>854</v>
      </c>
      <c r="S78" t="s">
        <v>854</v>
      </c>
      <c r="U78" t="s">
        <v>855</v>
      </c>
      <c r="W78" t="s">
        <v>856</v>
      </c>
      <c r="X78">
        <v>18.45</v>
      </c>
      <c r="Y78">
        <v>1</v>
      </c>
      <c r="Z78">
        <v>50588000</v>
      </c>
      <c r="AA78">
        <v>933348600</v>
      </c>
      <c r="AB78">
        <v>1</v>
      </c>
      <c r="AC78">
        <v>1</v>
      </c>
      <c r="AF78">
        <v>50588000</v>
      </c>
      <c r="AG78">
        <v>933348600</v>
      </c>
      <c r="AH78">
        <v>5.8945599038345998E-3</v>
      </c>
      <c r="AI78">
        <v>6.54664484451718E-3</v>
      </c>
      <c r="AJ78">
        <v>6.54664484451718E-3</v>
      </c>
      <c r="AM78" t="s">
        <v>65</v>
      </c>
      <c r="AN78" s="28">
        <f t="shared" si="5"/>
        <v>5.8945599038345998E-3</v>
      </c>
      <c r="AO78" t="str">
        <f>VLOOKUP(N78,'Proforma GICS Map'!$G:$H,2,FALSE)</f>
        <v>Passenger Airlines (New name)</v>
      </c>
      <c r="AP78" t="b">
        <v>0</v>
      </c>
      <c r="AR78" s="30">
        <f t="shared" si="7"/>
        <v>5.8610436197589341E-3</v>
      </c>
      <c r="AS78" s="27">
        <f t="shared" si="6"/>
        <v>3.3516284075665696E-5</v>
      </c>
    </row>
    <row r="79" spans="1:45" x14ac:dyDescent="0.25">
      <c r="A79" t="s">
        <v>845</v>
      </c>
      <c r="B79">
        <v>20</v>
      </c>
      <c r="C79" t="s">
        <v>846</v>
      </c>
      <c r="D79">
        <v>20221130</v>
      </c>
      <c r="E79" t="s">
        <v>1303</v>
      </c>
      <c r="F79" t="s">
        <v>1304</v>
      </c>
      <c r="G79" t="s">
        <v>1305</v>
      </c>
      <c r="H79">
        <v>854231107</v>
      </c>
      <c r="I79" t="s">
        <v>1306</v>
      </c>
      <c r="J79">
        <v>2840174</v>
      </c>
      <c r="K79" t="s">
        <v>1307</v>
      </c>
      <c r="L79">
        <v>1000801</v>
      </c>
      <c r="M79">
        <v>4479</v>
      </c>
      <c r="N79">
        <v>20106020</v>
      </c>
      <c r="O79" t="s">
        <v>880</v>
      </c>
      <c r="Q79" t="s">
        <v>445</v>
      </c>
      <c r="R79" t="s">
        <v>854</v>
      </c>
      <c r="S79" t="s">
        <v>854</v>
      </c>
      <c r="U79" t="s">
        <v>855</v>
      </c>
      <c r="W79" t="s">
        <v>856</v>
      </c>
      <c r="X79">
        <v>105.05</v>
      </c>
      <c r="Y79">
        <v>1</v>
      </c>
      <c r="Z79">
        <v>11965000</v>
      </c>
      <c r="AA79">
        <v>1256923250</v>
      </c>
      <c r="AB79">
        <v>1</v>
      </c>
      <c r="AC79">
        <v>1</v>
      </c>
      <c r="AF79">
        <v>11965000</v>
      </c>
      <c r="AG79">
        <v>1256923250</v>
      </c>
      <c r="AH79">
        <v>7.9380945036479095E-3</v>
      </c>
      <c r="AI79">
        <v>1.9803902533734499E-2</v>
      </c>
      <c r="AJ79">
        <v>1.9803902533734499E-2</v>
      </c>
      <c r="AM79" t="s">
        <v>65</v>
      </c>
      <c r="AN79" s="28">
        <f t="shared" si="5"/>
        <v>7.9380945036479095E-3</v>
      </c>
      <c r="AO79" t="str">
        <f>VLOOKUP(N79,'Proforma GICS Map'!$G:$H,2,FALSE)</f>
        <v>Industrial Machinery &amp; Supplies &amp; Components (New Name)</v>
      </c>
      <c r="AP79" t="b">
        <v>0</v>
      </c>
      <c r="AR79" s="30">
        <f t="shared" si="7"/>
        <v>7.8929587454667667E-3</v>
      </c>
      <c r="AS79" s="27">
        <f t="shared" si="6"/>
        <v>4.5135758181142835E-5</v>
      </c>
    </row>
    <row r="80" spans="1:45" x14ac:dyDescent="0.25">
      <c r="A80" t="s">
        <v>845</v>
      </c>
      <c r="B80">
        <v>20</v>
      </c>
      <c r="C80" t="s">
        <v>846</v>
      </c>
      <c r="D80">
        <v>20221130</v>
      </c>
      <c r="E80" t="s">
        <v>1308</v>
      </c>
      <c r="F80" t="s">
        <v>1309</v>
      </c>
      <c r="G80" t="s">
        <v>1310</v>
      </c>
      <c r="H80">
        <v>866683105</v>
      </c>
      <c r="I80" t="s">
        <v>1311</v>
      </c>
      <c r="J80" t="s">
        <v>1312</v>
      </c>
      <c r="K80" t="s">
        <v>1313</v>
      </c>
      <c r="L80">
        <v>3803801</v>
      </c>
      <c r="M80">
        <v>8178786</v>
      </c>
      <c r="N80">
        <v>20302010</v>
      </c>
      <c r="O80" t="s">
        <v>935</v>
      </c>
      <c r="Q80" t="s">
        <v>454</v>
      </c>
      <c r="R80" t="s">
        <v>854</v>
      </c>
      <c r="S80" t="s">
        <v>854</v>
      </c>
      <c r="U80" t="s">
        <v>855</v>
      </c>
      <c r="W80" t="s">
        <v>856</v>
      </c>
      <c r="X80">
        <v>20.2</v>
      </c>
      <c r="Y80">
        <v>1</v>
      </c>
      <c r="Z80">
        <v>58144000</v>
      </c>
      <c r="AA80">
        <v>1174508800</v>
      </c>
      <c r="AB80">
        <v>0.56000000000000005</v>
      </c>
      <c r="AC80">
        <v>1</v>
      </c>
      <c r="AF80">
        <v>32560640</v>
      </c>
      <c r="AG80">
        <v>657724928</v>
      </c>
      <c r="AH80">
        <v>4.1538595422345899E-3</v>
      </c>
      <c r="AI80">
        <v>3.2719836400817902E-2</v>
      </c>
      <c r="AJ80">
        <v>3.2719836400817902E-2</v>
      </c>
      <c r="AM80" t="s">
        <v>65</v>
      </c>
      <c r="AN80" s="28">
        <f t="shared" si="5"/>
        <v>4.1538595422345899E-3</v>
      </c>
      <c r="AO80" t="str">
        <f>VLOOKUP(N80,'Proforma GICS Map'!$G:$H,2,FALSE)</f>
        <v>Passenger Airlines (New name)</v>
      </c>
      <c r="AP80" t="b">
        <v>0</v>
      </c>
      <c r="AR80" s="30">
        <f t="shared" si="7"/>
        <v>4.1302408262152042E-3</v>
      </c>
      <c r="AS80" s="27">
        <f t="shared" si="6"/>
        <v>2.3618716019385699E-5</v>
      </c>
    </row>
    <row r="81" spans="1:45" x14ac:dyDescent="0.25">
      <c r="A81" t="s">
        <v>845</v>
      </c>
      <c r="B81">
        <v>20</v>
      </c>
      <c r="C81" t="s">
        <v>846</v>
      </c>
      <c r="D81">
        <v>20221130</v>
      </c>
      <c r="E81" t="s">
        <v>1314</v>
      </c>
      <c r="F81" t="s">
        <v>1315</v>
      </c>
      <c r="G81" t="s">
        <v>1316</v>
      </c>
      <c r="H81">
        <v>880345103</v>
      </c>
      <c r="I81" t="s">
        <v>1317</v>
      </c>
      <c r="J81">
        <v>2883641</v>
      </c>
      <c r="K81" t="s">
        <v>1318</v>
      </c>
      <c r="L81">
        <v>1044101</v>
      </c>
      <c r="M81">
        <v>3737</v>
      </c>
      <c r="N81">
        <v>20106020</v>
      </c>
      <c r="O81" t="s">
        <v>922</v>
      </c>
      <c r="Q81" t="s">
        <v>445</v>
      </c>
      <c r="R81" t="s">
        <v>854</v>
      </c>
      <c r="S81" t="s">
        <v>854</v>
      </c>
      <c r="U81" t="s">
        <v>855</v>
      </c>
      <c r="W81" t="s">
        <v>856</v>
      </c>
      <c r="X81">
        <v>63.53</v>
      </c>
      <c r="Y81">
        <v>1</v>
      </c>
      <c r="Z81">
        <v>18590000</v>
      </c>
      <c r="AA81">
        <v>1181022700</v>
      </c>
      <c r="AB81">
        <v>1</v>
      </c>
      <c r="AC81">
        <v>1</v>
      </c>
      <c r="AF81">
        <v>18590000</v>
      </c>
      <c r="AG81">
        <v>1181022700</v>
      </c>
      <c r="AH81">
        <v>7.4587448386792196E-3</v>
      </c>
      <c r="AI81">
        <v>2.1054323368691698E-2</v>
      </c>
      <c r="AJ81">
        <v>2.1054323368691698E-2</v>
      </c>
      <c r="AM81" t="s">
        <v>65</v>
      </c>
      <c r="AN81" s="28">
        <f t="shared" si="5"/>
        <v>7.4587448386792196E-3</v>
      </c>
      <c r="AO81" t="str">
        <f>VLOOKUP(N81,'Proforma GICS Map'!$G:$H,2,FALSE)</f>
        <v>Industrial Machinery &amp; Supplies &amp; Components (New Name)</v>
      </c>
      <c r="AP81" t="b">
        <v>0</v>
      </c>
      <c r="AR81" s="30">
        <f t="shared" si="7"/>
        <v>7.4163346477676929E-3</v>
      </c>
      <c r="AS81" s="27">
        <f t="shared" si="6"/>
        <v>4.2410190911526709E-5</v>
      </c>
    </row>
    <row r="82" spans="1:45" x14ac:dyDescent="0.25">
      <c r="A82" t="s">
        <v>845</v>
      </c>
      <c r="B82">
        <v>20</v>
      </c>
      <c r="C82" t="s">
        <v>846</v>
      </c>
      <c r="D82">
        <v>20221130</v>
      </c>
      <c r="E82" t="s">
        <v>1319</v>
      </c>
      <c r="F82" t="s">
        <v>1320</v>
      </c>
      <c r="G82" t="s">
        <v>1321</v>
      </c>
      <c r="H82" t="s">
        <v>1322</v>
      </c>
      <c r="I82" t="s">
        <v>1323</v>
      </c>
      <c r="J82">
        <v>2890265</v>
      </c>
      <c r="K82" t="s">
        <v>1324</v>
      </c>
      <c r="L82">
        <v>2829501</v>
      </c>
      <c r="M82">
        <v>10371</v>
      </c>
      <c r="N82">
        <v>20106015</v>
      </c>
      <c r="O82" t="s">
        <v>922</v>
      </c>
      <c r="Q82" t="s">
        <v>445</v>
      </c>
      <c r="R82" t="s">
        <v>854</v>
      </c>
      <c r="S82" t="s">
        <v>854</v>
      </c>
      <c r="U82" t="s">
        <v>855</v>
      </c>
      <c r="W82" t="s">
        <v>856</v>
      </c>
      <c r="X82">
        <v>14.33</v>
      </c>
      <c r="Y82">
        <v>1</v>
      </c>
      <c r="Z82">
        <v>62805000</v>
      </c>
      <c r="AA82">
        <v>899995650</v>
      </c>
      <c r="AB82">
        <v>0.81</v>
      </c>
      <c r="AC82">
        <v>1</v>
      </c>
      <c r="AF82">
        <v>50872050</v>
      </c>
      <c r="AG82">
        <v>728996476.5</v>
      </c>
      <c r="AH82">
        <v>4.6039747639987898E-3</v>
      </c>
      <c r="AI82">
        <v>1.48725212464589E-2</v>
      </c>
      <c r="AJ82">
        <v>1.48725212464589E-2</v>
      </c>
      <c r="AM82" t="s">
        <v>65</v>
      </c>
      <c r="AN82" s="28">
        <f t="shared" si="5"/>
        <v>4.6039747639987898E-3</v>
      </c>
      <c r="AO82" t="str">
        <f>VLOOKUP(N82,'Proforma GICS Map'!$G:$H,2,FALSE)</f>
        <v>Agricultural &amp; Farm Machinery</v>
      </c>
      <c r="AP82" t="b">
        <v>0</v>
      </c>
      <c r="AR82" s="30">
        <f t="shared" si="7"/>
        <v>4.5777967068435831E-3</v>
      </c>
      <c r="AS82" s="27">
        <f t="shared" si="6"/>
        <v>2.6178057155206748E-5</v>
      </c>
    </row>
    <row r="83" spans="1:45" x14ac:dyDescent="0.25">
      <c r="A83" t="s">
        <v>845</v>
      </c>
      <c r="B83">
        <v>20</v>
      </c>
      <c r="C83" t="s">
        <v>846</v>
      </c>
      <c r="D83">
        <v>20221130</v>
      </c>
      <c r="E83" t="s">
        <v>1325</v>
      </c>
      <c r="F83" t="s">
        <v>1326</v>
      </c>
      <c r="G83" t="s">
        <v>1327</v>
      </c>
      <c r="H83">
        <v>896522109</v>
      </c>
      <c r="I83" t="s">
        <v>1328</v>
      </c>
      <c r="J83">
        <v>2904627</v>
      </c>
      <c r="K83" t="s">
        <v>1329</v>
      </c>
      <c r="L83">
        <v>1073501</v>
      </c>
      <c r="M83">
        <v>4997</v>
      </c>
      <c r="N83">
        <v>20106010</v>
      </c>
      <c r="O83" t="s">
        <v>922</v>
      </c>
      <c r="Q83" t="s">
        <v>445</v>
      </c>
      <c r="R83" t="s">
        <v>854</v>
      </c>
      <c r="S83" t="s">
        <v>854</v>
      </c>
      <c r="U83" t="s">
        <v>855</v>
      </c>
      <c r="W83" t="s">
        <v>856</v>
      </c>
      <c r="X83">
        <v>30.63</v>
      </c>
      <c r="Y83">
        <v>1</v>
      </c>
      <c r="Z83">
        <v>82008000</v>
      </c>
      <c r="AA83">
        <v>2511905040</v>
      </c>
      <c r="AB83">
        <v>1</v>
      </c>
      <c r="AC83">
        <v>1</v>
      </c>
      <c r="AF83">
        <v>82008000</v>
      </c>
      <c r="AG83">
        <v>2511905040</v>
      </c>
      <c r="AH83">
        <v>1.5863927723279402E-2</v>
      </c>
      <c r="AI83">
        <v>2.1000000000000001E-2</v>
      </c>
      <c r="AJ83">
        <v>2.1000000000000001E-2</v>
      </c>
      <c r="AM83" t="s">
        <v>65</v>
      </c>
      <c r="AN83" s="28">
        <f t="shared" si="5"/>
        <v>1.5863927723279402E-2</v>
      </c>
      <c r="AO83" t="str">
        <f>VLOOKUP(N83,'Proforma GICS Map'!$G:$H,2,FALSE)</f>
        <v>Construction Machinery &amp; Heavy Transportation Equipment (New Name)</v>
      </c>
      <c r="AP83" t="b">
        <v>0</v>
      </c>
      <c r="AR83" s="30">
        <f t="shared" si="7"/>
        <v>1.5773725924196284E-2</v>
      </c>
      <c r="AS83" s="27">
        <f t="shared" si="6"/>
        <v>9.0201799083117207E-5</v>
      </c>
    </row>
    <row r="84" spans="1:45" x14ac:dyDescent="0.25">
      <c r="A84" t="s">
        <v>845</v>
      </c>
      <c r="B84">
        <v>20</v>
      </c>
      <c r="C84" t="s">
        <v>846</v>
      </c>
      <c r="D84">
        <v>20221130</v>
      </c>
      <c r="E84" t="s">
        <v>1330</v>
      </c>
      <c r="F84" t="s">
        <v>1331</v>
      </c>
      <c r="G84" t="s">
        <v>1332</v>
      </c>
      <c r="H84">
        <v>896818101</v>
      </c>
      <c r="I84" t="s">
        <v>1333</v>
      </c>
      <c r="J84">
        <v>2893071</v>
      </c>
      <c r="K84" t="s">
        <v>1334</v>
      </c>
      <c r="L84">
        <v>6387601</v>
      </c>
      <c r="M84">
        <v>20752</v>
      </c>
      <c r="N84">
        <v>20101010</v>
      </c>
      <c r="O84" t="s">
        <v>886</v>
      </c>
      <c r="Q84" t="s">
        <v>445</v>
      </c>
      <c r="R84" t="s">
        <v>854</v>
      </c>
      <c r="S84" t="s">
        <v>854</v>
      </c>
      <c r="U84" t="s">
        <v>855</v>
      </c>
      <c r="W84" t="s">
        <v>856</v>
      </c>
      <c r="X84">
        <v>11.45</v>
      </c>
      <c r="Y84">
        <v>1</v>
      </c>
      <c r="Z84">
        <v>64970000</v>
      </c>
      <c r="AA84">
        <v>743906500</v>
      </c>
      <c r="AB84">
        <v>1</v>
      </c>
      <c r="AC84">
        <v>1</v>
      </c>
      <c r="AF84">
        <v>64970000</v>
      </c>
      <c r="AG84">
        <v>743906500</v>
      </c>
      <c r="AH84">
        <v>4.6981389666218296E-3</v>
      </c>
      <c r="AI84">
        <v>1.6873889875666001E-2</v>
      </c>
      <c r="AJ84">
        <v>1.6873889875666001E-2</v>
      </c>
      <c r="AM84" t="s">
        <v>65</v>
      </c>
      <c r="AN84" s="28">
        <f t="shared" si="5"/>
        <v>4.6981389666218296E-3</v>
      </c>
      <c r="AO84" t="str">
        <f>VLOOKUP(N84,'Proforma GICS Map'!$G:$H,2,FALSE)</f>
        <v>Aerospace &amp; Defense</v>
      </c>
      <c r="AP84" t="b">
        <v>0</v>
      </c>
      <c r="AR84" s="30">
        <f t="shared" si="7"/>
        <v>4.6714254947424778E-3</v>
      </c>
      <c r="AS84" s="27">
        <f t="shared" si="6"/>
        <v>2.6713471879351823E-5</v>
      </c>
    </row>
    <row r="85" spans="1:45" x14ac:dyDescent="0.25">
      <c r="A85" t="s">
        <v>845</v>
      </c>
      <c r="B85">
        <v>20</v>
      </c>
      <c r="C85" t="s">
        <v>846</v>
      </c>
      <c r="D85">
        <v>20221130</v>
      </c>
      <c r="E85" t="s">
        <v>1335</v>
      </c>
      <c r="F85" t="s">
        <v>1336</v>
      </c>
      <c r="G85" t="s">
        <v>1337</v>
      </c>
      <c r="H85" t="s">
        <v>1338</v>
      </c>
      <c r="I85" t="s">
        <v>1339</v>
      </c>
      <c r="J85">
        <v>2519849</v>
      </c>
      <c r="K85" t="s">
        <v>1340</v>
      </c>
      <c r="L85">
        <v>2220701</v>
      </c>
      <c r="M85">
        <v>15715</v>
      </c>
      <c r="N85">
        <v>20202010</v>
      </c>
      <c r="O85" t="s">
        <v>1129</v>
      </c>
      <c r="Q85" t="s">
        <v>445</v>
      </c>
      <c r="R85" t="s">
        <v>854</v>
      </c>
      <c r="S85" t="s">
        <v>854</v>
      </c>
      <c r="U85" t="s">
        <v>855</v>
      </c>
      <c r="W85" t="s">
        <v>856</v>
      </c>
      <c r="X85">
        <v>21.58</v>
      </c>
      <c r="Y85">
        <v>1</v>
      </c>
      <c r="Z85">
        <v>32686000</v>
      </c>
      <c r="AA85">
        <v>705363880</v>
      </c>
      <c r="AB85">
        <v>1</v>
      </c>
      <c r="AC85">
        <v>1</v>
      </c>
      <c r="AF85">
        <v>32686000</v>
      </c>
      <c r="AG85">
        <v>705363880</v>
      </c>
      <c r="AH85">
        <v>4.4547231813078202E-3</v>
      </c>
      <c r="AI85">
        <v>4.5542635658914699E-2</v>
      </c>
      <c r="AJ85">
        <v>4.5542635658914699E-2</v>
      </c>
      <c r="AM85" t="s">
        <v>65</v>
      </c>
      <c r="AN85" s="28">
        <f t="shared" si="5"/>
        <v>4.4547231813078202E-3</v>
      </c>
      <c r="AO85" t="str">
        <f>VLOOKUP(N85,'Proforma GICS Map'!$G:$H,2,FALSE)</f>
        <v>Human Resource &amp; Employment Services (Definition Update)</v>
      </c>
      <c r="AP85" t="b">
        <v>0</v>
      </c>
      <c r="AR85" s="30">
        <f t="shared" si="7"/>
        <v>4.4293937640045812E-3</v>
      </c>
      <c r="AS85" s="27">
        <f t="shared" si="6"/>
        <v>2.5329417303238989E-5</v>
      </c>
    </row>
    <row r="86" spans="1:45" x14ac:dyDescent="0.25">
      <c r="A86" t="s">
        <v>845</v>
      </c>
      <c r="B86">
        <v>20</v>
      </c>
      <c r="C86" t="s">
        <v>846</v>
      </c>
      <c r="D86">
        <v>20221130</v>
      </c>
      <c r="E86" t="s">
        <v>1341</v>
      </c>
      <c r="F86" t="s">
        <v>1342</v>
      </c>
      <c r="G86" t="s">
        <v>1343</v>
      </c>
      <c r="H86" t="s">
        <v>1344</v>
      </c>
      <c r="I86" t="s">
        <v>1345</v>
      </c>
      <c r="J86" t="s">
        <v>1346</v>
      </c>
      <c r="K86" t="s">
        <v>1347</v>
      </c>
      <c r="L86">
        <v>2915601</v>
      </c>
      <c r="M86">
        <v>10397</v>
      </c>
      <c r="N86">
        <v>20102010</v>
      </c>
      <c r="O86" t="s">
        <v>903</v>
      </c>
      <c r="Q86" t="s">
        <v>454</v>
      </c>
      <c r="R86" t="s">
        <v>854</v>
      </c>
      <c r="S86" t="s">
        <v>854</v>
      </c>
      <c r="U86" t="s">
        <v>855</v>
      </c>
      <c r="W86" t="s">
        <v>856</v>
      </c>
      <c r="X86">
        <v>81.86</v>
      </c>
      <c r="Y86">
        <v>1</v>
      </c>
      <c r="Z86">
        <v>61623000</v>
      </c>
      <c r="AA86">
        <v>5044458780</v>
      </c>
      <c r="AB86">
        <v>1</v>
      </c>
      <c r="AC86">
        <v>1</v>
      </c>
      <c r="AF86">
        <v>61623000</v>
      </c>
      <c r="AG86">
        <v>5044458780</v>
      </c>
      <c r="AH86">
        <v>3.1858262241068802E-2</v>
      </c>
      <c r="AI86">
        <v>1.2868101954961599E-2</v>
      </c>
      <c r="AJ86">
        <v>1.59613956941351E-2</v>
      </c>
      <c r="AK86">
        <v>0.25</v>
      </c>
      <c r="AL86">
        <v>0.17499999999999999</v>
      </c>
      <c r="AM86" t="s">
        <v>65</v>
      </c>
      <c r="AN86" s="28">
        <f t="shared" si="5"/>
        <v>3.1858262241068802E-2</v>
      </c>
      <c r="AO86" t="str">
        <f>VLOOKUP(N86,'Proforma GICS Map'!$G:$H,2,FALSE)</f>
        <v>Building Products</v>
      </c>
      <c r="AP86" t="b">
        <v>0</v>
      </c>
      <c r="AR86" s="30">
        <f t="shared" si="7"/>
        <v>3.1677117153929339E-2</v>
      </c>
      <c r="AS86" s="27">
        <f t="shared" si="6"/>
        <v>1.8114508713946292E-4</v>
      </c>
    </row>
    <row r="87" spans="1:45" x14ac:dyDescent="0.25">
      <c r="A87" t="s">
        <v>845</v>
      </c>
      <c r="B87">
        <v>20</v>
      </c>
      <c r="C87" t="s">
        <v>846</v>
      </c>
      <c r="D87">
        <v>20221130</v>
      </c>
      <c r="E87" t="s">
        <v>1348</v>
      </c>
      <c r="F87" t="s">
        <v>1349</v>
      </c>
      <c r="G87" t="s">
        <v>1350</v>
      </c>
      <c r="H87">
        <v>904708104</v>
      </c>
      <c r="I87" t="s">
        <v>1351</v>
      </c>
      <c r="J87">
        <v>2466428</v>
      </c>
      <c r="K87" t="s">
        <v>1352</v>
      </c>
      <c r="L87">
        <v>1084001</v>
      </c>
      <c r="M87">
        <v>8795</v>
      </c>
      <c r="N87">
        <v>20201070</v>
      </c>
      <c r="O87" t="s">
        <v>872</v>
      </c>
      <c r="Q87" t="s">
        <v>445</v>
      </c>
      <c r="R87" t="s">
        <v>854</v>
      </c>
      <c r="S87" t="s">
        <v>854</v>
      </c>
      <c r="U87" t="s">
        <v>855</v>
      </c>
      <c r="W87" t="s">
        <v>856</v>
      </c>
      <c r="X87">
        <v>193.76</v>
      </c>
      <c r="Y87">
        <v>1</v>
      </c>
      <c r="Z87">
        <v>15093000</v>
      </c>
      <c r="AA87">
        <v>2924419680</v>
      </c>
      <c r="AB87">
        <v>1</v>
      </c>
      <c r="AC87">
        <v>1</v>
      </c>
      <c r="AF87">
        <v>15093000</v>
      </c>
      <c r="AG87">
        <v>2924419680</v>
      </c>
      <c r="AH87">
        <v>1.8469162526962402E-2</v>
      </c>
      <c r="AI87">
        <v>1.4237855946398601E-2</v>
      </c>
      <c r="AJ87">
        <v>1.4237855946398601E-2</v>
      </c>
      <c r="AM87" t="s">
        <v>65</v>
      </c>
      <c r="AN87" s="28">
        <f t="shared" si="5"/>
        <v>1.8469162526962402E-2</v>
      </c>
      <c r="AO87" t="str">
        <f>VLOOKUP(N87,'Proforma GICS Map'!$G:$H,2,FALSE)</f>
        <v>Diversified Support Services</v>
      </c>
      <c r="AP87" t="b">
        <v>0</v>
      </c>
      <c r="AR87" s="30">
        <f t="shared" si="7"/>
        <v>1.8364147443904091E-2</v>
      </c>
      <c r="AS87" s="27">
        <f t="shared" si="6"/>
        <v>1.050150830583102E-4</v>
      </c>
    </row>
    <row r="88" spans="1:45" x14ac:dyDescent="0.25">
      <c r="A88" t="s">
        <v>845</v>
      </c>
      <c r="B88">
        <v>20</v>
      </c>
      <c r="C88" t="s">
        <v>846</v>
      </c>
      <c r="D88">
        <v>20221130</v>
      </c>
      <c r="E88" t="s">
        <v>1353</v>
      </c>
      <c r="F88" t="s">
        <v>1354</v>
      </c>
      <c r="G88" t="s">
        <v>1355</v>
      </c>
      <c r="H88">
        <v>923454102</v>
      </c>
      <c r="I88" t="s">
        <v>1356</v>
      </c>
      <c r="J88" t="s">
        <v>1357</v>
      </c>
      <c r="K88" t="s">
        <v>1358</v>
      </c>
      <c r="L88">
        <v>1985801</v>
      </c>
      <c r="M88">
        <v>352328</v>
      </c>
      <c r="N88">
        <v>20107010</v>
      </c>
      <c r="O88" t="s">
        <v>952</v>
      </c>
      <c r="Q88" t="s">
        <v>445</v>
      </c>
      <c r="R88" t="s">
        <v>854</v>
      </c>
      <c r="S88" t="s">
        <v>854</v>
      </c>
      <c r="U88" t="s">
        <v>855</v>
      </c>
      <c r="W88" t="s">
        <v>856</v>
      </c>
      <c r="X88">
        <v>134.54</v>
      </c>
      <c r="Y88">
        <v>1</v>
      </c>
      <c r="Z88">
        <v>13965000</v>
      </c>
      <c r="AA88">
        <v>1878851100</v>
      </c>
      <c r="AB88">
        <v>1</v>
      </c>
      <c r="AC88">
        <v>1</v>
      </c>
      <c r="AF88">
        <v>13965000</v>
      </c>
      <c r="AG88">
        <v>1878851100</v>
      </c>
      <c r="AH88">
        <v>1.1865877721716701E-2</v>
      </c>
      <c r="AI88">
        <v>2.8121656732385699E-2</v>
      </c>
      <c r="AJ88">
        <v>2.8121656732385699E-2</v>
      </c>
      <c r="AM88" t="s">
        <v>65</v>
      </c>
      <c r="AN88" s="28">
        <f t="shared" si="5"/>
        <v>1.1865877721716701E-2</v>
      </c>
      <c r="AO88" t="str">
        <f>VLOOKUP(N88,'Proforma GICS Map'!$G:$H,2,FALSE)</f>
        <v>Trading Companies &amp; Distributors</v>
      </c>
      <c r="AP88" t="b">
        <v>0</v>
      </c>
      <c r="AR88" s="30">
        <f t="shared" si="7"/>
        <v>1.1798408710456152E-2</v>
      </c>
      <c r="AS88" s="27">
        <f t="shared" si="6"/>
        <v>6.7469011260548606E-5</v>
      </c>
    </row>
    <row r="89" spans="1:45" x14ac:dyDescent="0.25">
      <c r="A89" t="s">
        <v>845</v>
      </c>
      <c r="B89">
        <v>20</v>
      </c>
      <c r="C89" t="s">
        <v>846</v>
      </c>
      <c r="D89">
        <v>20221130</v>
      </c>
      <c r="E89" t="s">
        <v>1359</v>
      </c>
      <c r="F89" t="s">
        <v>1360</v>
      </c>
      <c r="G89" t="s">
        <v>1361</v>
      </c>
      <c r="H89" t="s">
        <v>1362</v>
      </c>
      <c r="I89" t="s">
        <v>1363</v>
      </c>
      <c r="J89" t="s">
        <v>1364</v>
      </c>
      <c r="K89" t="s">
        <v>1365</v>
      </c>
      <c r="L89">
        <v>16078501</v>
      </c>
      <c r="M89">
        <v>4780</v>
      </c>
      <c r="N89">
        <v>20201070</v>
      </c>
      <c r="O89" t="s">
        <v>872</v>
      </c>
      <c r="Q89" t="s">
        <v>445</v>
      </c>
      <c r="R89" t="s">
        <v>854</v>
      </c>
      <c r="S89" t="s">
        <v>854</v>
      </c>
      <c r="U89" t="s">
        <v>855</v>
      </c>
      <c r="W89" t="s">
        <v>856</v>
      </c>
      <c r="X89">
        <v>29.61</v>
      </c>
      <c r="Y89">
        <v>1</v>
      </c>
      <c r="Z89">
        <v>20621000</v>
      </c>
      <c r="AA89">
        <v>610587810</v>
      </c>
      <c r="AB89">
        <v>1</v>
      </c>
      <c r="AC89">
        <v>1</v>
      </c>
      <c r="AF89">
        <v>20621000</v>
      </c>
      <c r="AG89">
        <v>610587810</v>
      </c>
      <c r="AH89">
        <v>3.85616523407886E-3</v>
      </c>
      <c r="AI89">
        <v>-5.0403225806451603E-3</v>
      </c>
      <c r="AJ89">
        <v>-5.0403225806451603E-3</v>
      </c>
      <c r="AM89" t="s">
        <v>65</v>
      </c>
      <c r="AN89" s="28">
        <f t="shared" si="5"/>
        <v>3.85616523407886E-3</v>
      </c>
      <c r="AO89" t="str">
        <f>VLOOKUP(N89,'Proforma GICS Map'!$G:$H,2,FALSE)</f>
        <v>Diversified Support Services</v>
      </c>
      <c r="AP89" t="b">
        <v>0</v>
      </c>
      <c r="AR89" s="30">
        <f t="shared" si="7"/>
        <v>3.8342391986264084E-3</v>
      </c>
      <c r="AS89" s="27">
        <f t="shared" si="6"/>
        <v>2.1926035452451541E-5</v>
      </c>
    </row>
    <row r="90" spans="1:45" x14ac:dyDescent="0.25">
      <c r="A90" t="s">
        <v>845</v>
      </c>
      <c r="B90">
        <v>20</v>
      </c>
      <c r="C90" t="s">
        <v>846</v>
      </c>
      <c r="D90">
        <v>20221130</v>
      </c>
      <c r="E90" t="s">
        <v>1366</v>
      </c>
      <c r="F90" t="s">
        <v>1367</v>
      </c>
      <c r="G90" t="s">
        <v>1368</v>
      </c>
      <c r="H90">
        <v>929566107</v>
      </c>
      <c r="I90" t="s">
        <v>1369</v>
      </c>
      <c r="J90">
        <v>2932048</v>
      </c>
      <c r="K90" t="s">
        <v>1370</v>
      </c>
      <c r="L90">
        <v>2472001</v>
      </c>
      <c r="M90">
        <v>8812</v>
      </c>
      <c r="N90">
        <v>20106010</v>
      </c>
      <c r="O90" t="s">
        <v>922</v>
      </c>
      <c r="Q90" t="s">
        <v>445</v>
      </c>
      <c r="R90" t="s">
        <v>854</v>
      </c>
      <c r="S90" t="s">
        <v>854</v>
      </c>
      <c r="U90" t="s">
        <v>855</v>
      </c>
      <c r="W90" t="s">
        <v>856</v>
      </c>
      <c r="X90">
        <v>25.07</v>
      </c>
      <c r="Y90">
        <v>1</v>
      </c>
      <c r="Z90">
        <v>48550000</v>
      </c>
      <c r="AA90">
        <v>1217148500</v>
      </c>
      <c r="AB90">
        <v>1</v>
      </c>
      <c r="AC90">
        <v>1</v>
      </c>
      <c r="AF90">
        <v>48550000</v>
      </c>
      <c r="AG90">
        <v>1217148500</v>
      </c>
      <c r="AH90">
        <v>7.6868972055161699E-3</v>
      </c>
      <c r="AI90">
        <v>-4.7637951568082499E-3</v>
      </c>
      <c r="AJ90">
        <v>-4.7637951568082499E-3</v>
      </c>
      <c r="AM90" t="s">
        <v>65</v>
      </c>
      <c r="AN90" s="28">
        <f t="shared" si="5"/>
        <v>7.6868972055161699E-3</v>
      </c>
      <c r="AO90" t="str">
        <f>VLOOKUP(N90,'Proforma GICS Map'!$G:$H,2,FALSE)</f>
        <v>Construction Machinery &amp; Heavy Transportation Equipment (New Name)</v>
      </c>
      <c r="AP90" t="b">
        <v>0</v>
      </c>
      <c r="AR90" s="30">
        <f t="shared" si="7"/>
        <v>7.6431897473507289E-3</v>
      </c>
      <c r="AS90" s="27">
        <f t="shared" si="6"/>
        <v>4.370745816544095E-5</v>
      </c>
    </row>
    <row r="91" spans="1:45" x14ac:dyDescent="0.25">
      <c r="AN91" s="28"/>
      <c r="AR91" s="30"/>
      <c r="AS91" s="27"/>
    </row>
    <row r="92" spans="1:45" x14ac:dyDescent="0.25">
      <c r="AN92" s="28"/>
      <c r="AR92" s="30"/>
      <c r="AS92" s="27"/>
    </row>
    <row r="93" spans="1:45" x14ac:dyDescent="0.25">
      <c r="AN93" s="28"/>
      <c r="AR93" s="30"/>
      <c r="AS93" s="27"/>
    </row>
    <row r="94" spans="1:45" x14ac:dyDescent="0.25">
      <c r="AN94" s="28"/>
      <c r="AR94" s="30"/>
      <c r="AS94" s="27"/>
    </row>
    <row r="95" spans="1:45" x14ac:dyDescent="0.25">
      <c r="AN95" s="28"/>
      <c r="AR95" s="30"/>
      <c r="AS95" s="27"/>
    </row>
    <row r="96" spans="1: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AN130" s="28"/>
      <c r="AR130" s="30"/>
      <c r="AS130" s="27"/>
    </row>
    <row r="131" spans="7:45" x14ac:dyDescent="0.25">
      <c r="G131" s="1"/>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row r="144" spans="7:45" x14ac:dyDescent="0.25">
      <c r="AN144" s="28"/>
      <c r="AR144" s="30"/>
      <c r="AS144" s="27"/>
    </row>
  </sheetData>
  <autoFilter ref="A1:AW90" xr:uid="{E2750F58-4E84-4662-89EA-55414AB31F4E}"/>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4152EE-115A-402A-AFC2-02797591EEB3}">
  <ds:schemaRefs>
    <ds:schemaRef ds:uri="http://schemas.microsoft.com/sharepoint/v3/contenttype/forms"/>
  </ds:schemaRefs>
</ds:datastoreItem>
</file>

<file path=customXml/itemProps2.xml><?xml version="1.0" encoding="utf-8"?>
<ds:datastoreItem xmlns:ds="http://schemas.openxmlformats.org/officeDocument/2006/customXml" ds:itemID="{BA285D18-BDD9-4825-9852-A445D3224BC4}">
  <ds:schemaRefs>
    <ds:schemaRef ds:uri="http://schemas.microsoft.com/office/2006/metadata/properties"/>
    <ds:schemaRef ds:uri="http://schemas.microsoft.com/office/infopath/2007/PartnerControls"/>
    <ds:schemaRef ds:uri="811e7de2-5228-4f0d-b8c9-9280cc62fac9"/>
  </ds:schemaRefs>
</ds:datastoreItem>
</file>

<file path=customXml/itemProps3.xml><?xml version="1.0" encoding="utf-8"?>
<ds:datastoreItem xmlns:ds="http://schemas.openxmlformats.org/officeDocument/2006/customXml" ds:itemID="{D8FB5653-3FF8-40D4-B171-7A2F211C8D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Spurrier, Stephen</dc:creator>
  <cp:keywords/>
  <dc:description/>
  <cp:lastModifiedBy>Spurrier, Stephen</cp:lastModifiedBy>
  <cp:revision/>
  <dcterms:created xsi:type="dcterms:W3CDTF">2022-10-19T16:28:48Z</dcterms:created>
  <dcterms:modified xsi:type="dcterms:W3CDTF">2022-12-09T16:39:27Z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